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aviniahopirtean\Desktop\publici final\New folder\"/>
    </mc:Choice>
  </mc:AlternateContent>
  <xr:revisionPtr revIDLastSave="0" documentId="13_ncr:1_{4102925B-7E76-4FED-9F90-54109801F011}" xr6:coauthVersionLast="36" xr6:coauthVersionMax="36" xr10:uidLastSave="{00000000-0000-0000-0000-000000000000}"/>
  <bookViews>
    <workbookView xWindow="-120" yWindow="-120" windowWidth="23256" windowHeight="13176" tabRatio="738" xr2:uid="{00000000-000D-0000-FFFF-FFFF00000000}"/>
  </bookViews>
  <sheets>
    <sheet name="0-Instructiuni" sheetId="5" r:id="rId1"/>
    <sheet name="1-Buget cerere" sheetId="10" r:id="rId2"/>
    <sheet name="Foaie1" sheetId="12" state="hidden" r:id="rId3"/>
    <sheet name="2-Proiectii financiare" sheetId="9" r:id="rId4"/>
    <sheet name="3-Calcul profit" sheetId="11" r:id="rId5"/>
  </sheets>
  <externalReferences>
    <externalReference r:id="rId6"/>
    <externalReference r:id="rId7"/>
    <externalReference r:id="rId8"/>
  </externalReferences>
  <definedNames>
    <definedName name="eur">'[1]1-Inputuri'!$E$24</definedName>
    <definedName name="FDR" localSheetId="1">'[1]1-Inputuri'!$E$26</definedName>
    <definedName name="FDR">'[2]1-Inputuri'!#REF!</definedName>
    <definedName name="_xlnm.Print_Area" localSheetId="1">'1-Buget cerere'!$B$2:$U$66</definedName>
    <definedName name="RAF">[3]Instructiuni!#REF!</definedName>
  </definedNames>
  <calcPr calcId="191029" concurrentCalc="0"/>
</workbook>
</file>

<file path=xl/calcChain.xml><?xml version="1.0" encoding="utf-8"?>
<calcChain xmlns="http://schemas.openxmlformats.org/spreadsheetml/2006/main">
  <c r="S61" i="10" l="1"/>
  <c r="G16" i="10"/>
  <c r="J16" i="10"/>
  <c r="K16" i="10"/>
  <c r="G17" i="10"/>
  <c r="J17" i="10"/>
  <c r="K17" i="10"/>
  <c r="G18" i="10"/>
  <c r="J18" i="10"/>
  <c r="K18" i="10"/>
  <c r="K19" i="10"/>
  <c r="E22" i="10"/>
  <c r="F22" i="10"/>
  <c r="G22" i="10"/>
  <c r="H22" i="10"/>
  <c r="I22" i="10"/>
  <c r="J22" i="10"/>
  <c r="K22" i="10"/>
  <c r="G24" i="10"/>
  <c r="J24" i="10"/>
  <c r="K24" i="10"/>
  <c r="G25" i="10"/>
  <c r="J25" i="10"/>
  <c r="K25" i="10"/>
  <c r="G26" i="10"/>
  <c r="J26" i="10"/>
  <c r="K26" i="10"/>
  <c r="G27" i="10"/>
  <c r="J27" i="10"/>
  <c r="K27" i="10"/>
  <c r="G28" i="10"/>
  <c r="J28" i="10"/>
  <c r="K28" i="10"/>
  <c r="G29" i="10"/>
  <c r="J29" i="10"/>
  <c r="K29" i="10"/>
  <c r="E30" i="10"/>
  <c r="F30" i="10"/>
  <c r="G30" i="10"/>
  <c r="H30" i="10"/>
  <c r="I30" i="10"/>
  <c r="J30" i="10"/>
  <c r="K30" i="10"/>
  <c r="G33" i="10"/>
  <c r="J33" i="10"/>
  <c r="K33" i="10"/>
  <c r="K34" i="10"/>
  <c r="G36" i="10"/>
  <c r="J36" i="10"/>
  <c r="K36" i="10"/>
  <c r="G37" i="10"/>
  <c r="J37" i="10"/>
  <c r="K37" i="10"/>
  <c r="G38" i="10"/>
  <c r="J38" i="10"/>
  <c r="K38" i="10"/>
  <c r="G39" i="10"/>
  <c r="J39" i="10"/>
  <c r="K39" i="10"/>
  <c r="G40" i="10"/>
  <c r="J40" i="10"/>
  <c r="K40" i="10"/>
  <c r="G41" i="10"/>
  <c r="J41" i="10"/>
  <c r="K41" i="10"/>
  <c r="G42" i="10"/>
  <c r="J42" i="10"/>
  <c r="K42" i="10"/>
  <c r="K43" i="10"/>
  <c r="G45" i="10"/>
  <c r="J45" i="10"/>
  <c r="K45" i="10"/>
  <c r="G46" i="10"/>
  <c r="J46" i="10"/>
  <c r="K46" i="10"/>
  <c r="G47" i="10"/>
  <c r="J47" i="10"/>
  <c r="K47" i="10"/>
  <c r="G48" i="10"/>
  <c r="J48" i="10"/>
  <c r="K48" i="10"/>
  <c r="K49" i="10"/>
  <c r="J51" i="10"/>
  <c r="K51" i="10"/>
  <c r="K52" i="10"/>
  <c r="K53" i="10"/>
  <c r="E58" i="10"/>
  <c r="F19" i="10"/>
  <c r="F34" i="10"/>
  <c r="F43" i="10"/>
  <c r="F49" i="10"/>
  <c r="F53" i="10"/>
  <c r="I19" i="10"/>
  <c r="I34" i="10"/>
  <c r="I43" i="10"/>
  <c r="I49" i="10"/>
  <c r="I52" i="10"/>
  <c r="I53" i="10"/>
  <c r="T61" i="10"/>
  <c r="H16" i="9"/>
  <c r="G31" i="9"/>
  <c r="H20" i="9"/>
  <c r="H21" i="9"/>
  <c r="H22" i="9"/>
  <c r="H23" i="9"/>
  <c r="H24" i="9"/>
  <c r="H25" i="9"/>
  <c r="H26" i="9"/>
  <c r="H27" i="9"/>
  <c r="H28" i="9"/>
  <c r="H29" i="9"/>
  <c r="H30" i="9"/>
  <c r="H31" i="9"/>
  <c r="J77" i="9"/>
  <c r="K10" i="9"/>
  <c r="K77" i="9"/>
  <c r="L10" i="9"/>
  <c r="L77" i="9"/>
  <c r="M10" i="9"/>
  <c r="M77" i="9"/>
  <c r="N10" i="9"/>
  <c r="N77" i="9"/>
  <c r="O10" i="9"/>
  <c r="O77" i="9"/>
  <c r="P10" i="9"/>
  <c r="P77" i="9"/>
  <c r="Q10" i="9"/>
  <c r="Q77" i="9"/>
  <c r="R10" i="9"/>
  <c r="R77" i="9"/>
  <c r="S10" i="9"/>
  <c r="S77" i="9"/>
  <c r="T10" i="9"/>
  <c r="T77" i="9"/>
  <c r="U10" i="9"/>
  <c r="U77" i="9"/>
  <c r="V10" i="9"/>
  <c r="V77" i="9"/>
  <c r="W10" i="9"/>
  <c r="W77" i="9"/>
  <c r="X10" i="9"/>
  <c r="X77" i="9"/>
  <c r="Y10" i="9"/>
  <c r="Y77" i="9"/>
  <c r="Z10" i="9"/>
  <c r="Z77" i="9"/>
  <c r="AA10" i="9"/>
  <c r="AA77" i="9"/>
  <c r="AB10" i="9"/>
  <c r="AB77" i="9"/>
  <c r="AC10" i="9"/>
  <c r="AC77" i="9"/>
  <c r="AD10" i="9"/>
  <c r="AD77" i="9"/>
  <c r="AE10" i="9"/>
  <c r="AE77" i="9"/>
  <c r="AF10" i="9"/>
  <c r="AF77" i="9"/>
  <c r="AG10" i="9"/>
  <c r="AG77" i="9"/>
  <c r="AH10" i="9"/>
  <c r="AH77" i="9"/>
  <c r="AI10" i="9"/>
  <c r="AI77" i="9"/>
  <c r="AJ10" i="9"/>
  <c r="AJ77" i="9"/>
  <c r="AK10" i="9"/>
  <c r="AK77" i="9"/>
  <c r="AL10" i="9"/>
  <c r="AL77" i="9"/>
  <c r="AM10" i="9"/>
  <c r="AM77" i="9"/>
  <c r="AN10" i="9"/>
  <c r="AN77" i="9"/>
  <c r="AO10" i="9"/>
  <c r="AO77" i="9"/>
  <c r="AP10" i="9"/>
  <c r="AP77" i="9"/>
  <c r="AQ10" i="9"/>
  <c r="AQ77" i="9"/>
  <c r="AR10" i="9"/>
  <c r="AR77" i="9"/>
  <c r="AS10" i="9"/>
  <c r="AS77" i="9"/>
  <c r="AT10" i="9"/>
  <c r="AT77" i="9"/>
  <c r="AU10" i="9"/>
  <c r="AU77" i="9"/>
  <c r="AV10" i="9"/>
  <c r="AV77" i="9"/>
  <c r="AW10" i="9"/>
  <c r="AW77" i="9"/>
  <c r="G15" i="11"/>
  <c r="J76" i="9"/>
  <c r="K76" i="9"/>
  <c r="L76" i="9"/>
  <c r="M76" i="9"/>
  <c r="N76" i="9"/>
  <c r="O76" i="9"/>
  <c r="P76" i="9"/>
  <c r="Q76" i="9"/>
  <c r="R76" i="9"/>
  <c r="S76" i="9"/>
  <c r="T76" i="9"/>
  <c r="U76" i="9"/>
  <c r="V76" i="9"/>
  <c r="W76" i="9"/>
  <c r="X76" i="9"/>
  <c r="Y76" i="9"/>
  <c r="Z76" i="9"/>
  <c r="AA76" i="9"/>
  <c r="AB76" i="9"/>
  <c r="AC76" i="9"/>
  <c r="AD76" i="9"/>
  <c r="AE76" i="9"/>
  <c r="AF76" i="9"/>
  <c r="AG76" i="9"/>
  <c r="AH76" i="9"/>
  <c r="AI76" i="9"/>
  <c r="AJ76" i="9"/>
  <c r="AK76" i="9"/>
  <c r="AL76" i="9"/>
  <c r="AM76" i="9"/>
  <c r="AN76" i="9"/>
  <c r="AO76" i="9"/>
  <c r="AP76" i="9"/>
  <c r="AQ76" i="9"/>
  <c r="AR76" i="9"/>
  <c r="AS76" i="9"/>
  <c r="AT76" i="9"/>
  <c r="AU76" i="9"/>
  <c r="AV76" i="9"/>
  <c r="AW76" i="9"/>
  <c r="G14" i="11"/>
  <c r="G16" i="11"/>
  <c r="O19" i="10"/>
  <c r="O22" i="10"/>
  <c r="O30" i="10"/>
  <c r="O34" i="10"/>
  <c r="O43" i="10"/>
  <c r="O49" i="10"/>
  <c r="O52" i="10"/>
  <c r="O53" i="10"/>
  <c r="J81" i="9"/>
  <c r="J84" i="9"/>
  <c r="P19" i="10"/>
  <c r="P22" i="10"/>
  <c r="P30" i="10"/>
  <c r="P34" i="10"/>
  <c r="P43" i="10"/>
  <c r="P49" i="10"/>
  <c r="P52" i="10"/>
  <c r="P53" i="10"/>
  <c r="K81" i="9"/>
  <c r="K84" i="9"/>
  <c r="Q19" i="10"/>
  <c r="Q22" i="10"/>
  <c r="Q30" i="10"/>
  <c r="Q34" i="10"/>
  <c r="Q43" i="10"/>
  <c r="Q49" i="10"/>
  <c r="Q52" i="10"/>
  <c r="Q53" i="10"/>
  <c r="L81" i="9"/>
  <c r="L84" i="9"/>
  <c r="R19" i="10"/>
  <c r="R22" i="10"/>
  <c r="R30" i="10"/>
  <c r="R34" i="10"/>
  <c r="R43" i="10"/>
  <c r="R49" i="10"/>
  <c r="R52" i="10"/>
  <c r="R53" i="10"/>
  <c r="M81" i="9"/>
  <c r="M84" i="9"/>
  <c r="N84" i="9"/>
  <c r="O84" i="9"/>
  <c r="P84" i="9"/>
  <c r="Q84" i="9"/>
  <c r="R84" i="9"/>
  <c r="S84" i="9"/>
  <c r="T84" i="9"/>
  <c r="U84" i="9"/>
  <c r="V84" i="9"/>
  <c r="W84" i="9"/>
  <c r="X84" i="9"/>
  <c r="Y84" i="9"/>
  <c r="Z84" i="9"/>
  <c r="AA84" i="9"/>
  <c r="AB84" i="9"/>
  <c r="AC84" i="9"/>
  <c r="AD84" i="9"/>
  <c r="AE84" i="9"/>
  <c r="AF84" i="9"/>
  <c r="AG84" i="9"/>
  <c r="AH84" i="9"/>
  <c r="G18" i="11"/>
  <c r="G20" i="11"/>
  <c r="J19" i="10"/>
  <c r="J34" i="10"/>
  <c r="J43" i="10"/>
  <c r="J49" i="10"/>
  <c r="J52" i="10"/>
  <c r="J53" i="10"/>
  <c r="E59" i="10"/>
  <c r="E60" i="10"/>
  <c r="G22" i="11"/>
  <c r="E63" i="10"/>
  <c r="E64" i="10"/>
  <c r="E61" i="10"/>
  <c r="S53" i="10"/>
  <c r="P55" i="10"/>
  <c r="K86" i="9"/>
  <c r="Q55" i="10"/>
  <c r="L86" i="9"/>
  <c r="R55" i="10"/>
  <c r="M86" i="9"/>
  <c r="O55" i="10"/>
  <c r="J86" i="9"/>
  <c r="E65" i="10"/>
  <c r="K85" i="9"/>
  <c r="L85" i="9"/>
  <c r="M85" i="9"/>
  <c r="J85" i="9"/>
  <c r="K67" i="9"/>
  <c r="K70" i="9"/>
  <c r="L67" i="9"/>
  <c r="L70" i="9"/>
  <c r="M67" i="9"/>
  <c r="M70" i="9"/>
  <c r="N67" i="9"/>
  <c r="N70" i="9"/>
  <c r="O67" i="9"/>
  <c r="O70" i="9"/>
  <c r="P67" i="9"/>
  <c r="P70" i="9"/>
  <c r="Q67" i="9"/>
  <c r="Q70" i="9"/>
  <c r="R67" i="9"/>
  <c r="R70" i="9"/>
  <c r="S67" i="9"/>
  <c r="S70" i="9"/>
  <c r="T67" i="9"/>
  <c r="T70" i="9"/>
  <c r="U67" i="9"/>
  <c r="U70" i="9"/>
  <c r="V67" i="9"/>
  <c r="V70" i="9"/>
  <c r="W67" i="9"/>
  <c r="W70" i="9"/>
  <c r="X67" i="9"/>
  <c r="X70" i="9"/>
  <c r="Y67" i="9"/>
  <c r="Y70" i="9"/>
  <c r="Z67" i="9"/>
  <c r="Z70" i="9"/>
  <c r="AA67" i="9"/>
  <c r="AA70" i="9"/>
  <c r="AB67" i="9"/>
  <c r="AB70" i="9"/>
  <c r="AC67" i="9"/>
  <c r="AC70" i="9"/>
  <c r="AD67" i="9"/>
  <c r="AD70" i="9"/>
  <c r="AE67" i="9"/>
  <c r="AE70" i="9"/>
  <c r="AF67" i="9"/>
  <c r="AF70" i="9"/>
  <c r="AG67" i="9"/>
  <c r="AG70" i="9"/>
  <c r="AH67" i="9"/>
  <c r="AH70" i="9"/>
  <c r="AI67" i="9"/>
  <c r="AI70" i="9"/>
  <c r="AJ67" i="9"/>
  <c r="AJ70" i="9"/>
  <c r="AK67" i="9"/>
  <c r="AK70" i="9"/>
  <c r="AL67" i="9"/>
  <c r="AL70" i="9"/>
  <c r="AM67" i="9"/>
  <c r="AM70" i="9"/>
  <c r="AN67" i="9"/>
  <c r="AN70" i="9"/>
  <c r="AO67" i="9"/>
  <c r="AO70" i="9"/>
  <c r="AP67" i="9"/>
  <c r="AP70" i="9"/>
  <c r="AQ67" i="9"/>
  <c r="AQ70" i="9"/>
  <c r="AR67" i="9"/>
  <c r="AR70" i="9"/>
  <c r="AS67" i="9"/>
  <c r="AS70" i="9"/>
  <c r="AT67" i="9"/>
  <c r="AT70" i="9"/>
  <c r="AU67" i="9"/>
  <c r="AU70" i="9"/>
  <c r="AV67" i="9"/>
  <c r="AV70" i="9"/>
  <c r="AW67" i="9"/>
  <c r="AW70" i="9"/>
  <c r="J67" i="9"/>
  <c r="J70" i="9"/>
  <c r="K49" i="9"/>
  <c r="K52" i="9"/>
  <c r="L49" i="9"/>
  <c r="L52" i="9"/>
  <c r="M49" i="9"/>
  <c r="M52" i="9"/>
  <c r="N49" i="9"/>
  <c r="N52" i="9"/>
  <c r="O49" i="9"/>
  <c r="O52" i="9"/>
  <c r="P49" i="9"/>
  <c r="P52" i="9"/>
  <c r="Q49" i="9"/>
  <c r="Q52" i="9"/>
  <c r="R49" i="9"/>
  <c r="R52" i="9"/>
  <c r="S49" i="9"/>
  <c r="S52" i="9"/>
  <c r="T49" i="9"/>
  <c r="T52" i="9"/>
  <c r="U49" i="9"/>
  <c r="U52" i="9"/>
  <c r="V49" i="9"/>
  <c r="V52" i="9"/>
  <c r="W49" i="9"/>
  <c r="W52" i="9"/>
  <c r="X49" i="9"/>
  <c r="X52" i="9"/>
  <c r="Y49" i="9"/>
  <c r="Y52" i="9"/>
  <c r="Z49" i="9"/>
  <c r="Z52" i="9"/>
  <c r="AA49" i="9"/>
  <c r="AA52" i="9"/>
  <c r="AB49" i="9"/>
  <c r="AB52" i="9"/>
  <c r="AC49" i="9"/>
  <c r="AC52" i="9"/>
  <c r="AD49" i="9"/>
  <c r="AD52" i="9"/>
  <c r="AE49" i="9"/>
  <c r="AE52" i="9"/>
  <c r="AF49" i="9"/>
  <c r="AF52" i="9"/>
  <c r="AG49" i="9"/>
  <c r="AG52" i="9"/>
  <c r="AH49" i="9"/>
  <c r="AH52" i="9"/>
  <c r="AI49" i="9"/>
  <c r="AI52" i="9"/>
  <c r="AJ49" i="9"/>
  <c r="AJ52" i="9"/>
  <c r="AK49" i="9"/>
  <c r="AK52" i="9"/>
  <c r="AL49" i="9"/>
  <c r="AL52" i="9"/>
  <c r="AM49" i="9"/>
  <c r="AM52" i="9"/>
  <c r="AN49" i="9"/>
  <c r="AN52" i="9"/>
  <c r="AO49" i="9"/>
  <c r="AO52" i="9"/>
  <c r="AP49" i="9"/>
  <c r="AP52" i="9"/>
  <c r="AQ49" i="9"/>
  <c r="AQ52" i="9"/>
  <c r="AR49" i="9"/>
  <c r="AR52" i="9"/>
  <c r="AS49" i="9"/>
  <c r="AS52" i="9"/>
  <c r="AT49" i="9"/>
  <c r="AT52" i="9"/>
  <c r="AU49" i="9"/>
  <c r="AU52" i="9"/>
  <c r="AV49" i="9"/>
  <c r="AV52" i="9"/>
  <c r="AW49" i="9"/>
  <c r="AW52" i="9"/>
  <c r="J49" i="9"/>
  <c r="J52" i="9"/>
  <c r="K60" i="9"/>
  <c r="L60" i="9"/>
  <c r="M60" i="9"/>
  <c r="N60" i="9"/>
  <c r="O60" i="9"/>
  <c r="P60" i="9"/>
  <c r="Q60" i="9"/>
  <c r="R60" i="9"/>
  <c r="S60" i="9"/>
  <c r="T60" i="9"/>
  <c r="U60" i="9"/>
  <c r="V60" i="9"/>
  <c r="W60" i="9"/>
  <c r="X60" i="9"/>
  <c r="Y60" i="9"/>
  <c r="Z60" i="9"/>
  <c r="AA60" i="9"/>
  <c r="AB60" i="9"/>
  <c r="AC60" i="9"/>
  <c r="AD60" i="9"/>
  <c r="AE60" i="9"/>
  <c r="AF60" i="9"/>
  <c r="AG60" i="9"/>
  <c r="AH60" i="9"/>
  <c r="AI60" i="9"/>
  <c r="AJ60" i="9"/>
  <c r="AK60" i="9"/>
  <c r="AL60" i="9"/>
  <c r="AM60" i="9"/>
  <c r="AN60" i="9"/>
  <c r="AO60" i="9"/>
  <c r="AP60" i="9"/>
  <c r="AQ60" i="9"/>
  <c r="AR60" i="9"/>
  <c r="AS60" i="9"/>
  <c r="AT60" i="9"/>
  <c r="AU60" i="9"/>
  <c r="AV60" i="9"/>
  <c r="AW60" i="9"/>
  <c r="J60" i="9"/>
  <c r="K42" i="9"/>
  <c r="L42" i="9"/>
  <c r="M42" i="9"/>
  <c r="N42" i="9"/>
  <c r="O42" i="9"/>
  <c r="P42" i="9"/>
  <c r="Q42" i="9"/>
  <c r="R42" i="9"/>
  <c r="S42" i="9"/>
  <c r="T42" i="9"/>
  <c r="U42" i="9"/>
  <c r="V42" i="9"/>
  <c r="W42" i="9"/>
  <c r="X42" i="9"/>
  <c r="Y42" i="9"/>
  <c r="Z42" i="9"/>
  <c r="AA42" i="9"/>
  <c r="AB42" i="9"/>
  <c r="AC42" i="9"/>
  <c r="AD42" i="9"/>
  <c r="AE42" i="9"/>
  <c r="AF42" i="9"/>
  <c r="AG42" i="9"/>
  <c r="AH42" i="9"/>
  <c r="AI42" i="9"/>
  <c r="AJ42" i="9"/>
  <c r="AK42" i="9"/>
  <c r="AL42" i="9"/>
  <c r="AM42" i="9"/>
  <c r="AN42" i="9"/>
  <c r="AO42" i="9"/>
  <c r="AP42" i="9"/>
  <c r="AQ42" i="9"/>
  <c r="AR42" i="9"/>
  <c r="AS42" i="9"/>
  <c r="AT42" i="9"/>
  <c r="AU42" i="9"/>
  <c r="AV42" i="9"/>
  <c r="AW42" i="9"/>
  <c r="J42" i="9"/>
  <c r="P60" i="10"/>
  <c r="Q60" i="10"/>
  <c r="R60" i="10"/>
  <c r="O60" i="10"/>
  <c r="G21" i="10"/>
  <c r="J21" i="10"/>
  <c r="K21" i="10"/>
  <c r="G31" i="10"/>
  <c r="J31" i="10"/>
  <c r="K31" i="10"/>
  <c r="G32" i="10"/>
  <c r="J32" i="10"/>
  <c r="K32" i="10"/>
  <c r="J89" i="9"/>
  <c r="J79" i="9"/>
  <c r="J90" i="9"/>
  <c r="J91" i="9"/>
  <c r="K89" i="9"/>
  <c r="K79" i="9"/>
  <c r="K90" i="9"/>
  <c r="K91" i="9"/>
  <c r="L89" i="9"/>
  <c r="L79" i="9"/>
  <c r="L90" i="9"/>
  <c r="L91" i="9"/>
  <c r="M89" i="9"/>
  <c r="M79" i="9"/>
  <c r="M90" i="9"/>
  <c r="M91" i="9"/>
  <c r="N85" i="9"/>
  <c r="N86" i="9"/>
  <c r="N89" i="9"/>
  <c r="N79" i="9"/>
  <c r="N90" i="9"/>
  <c r="N91" i="9"/>
  <c r="O85" i="9"/>
  <c r="O86" i="9"/>
  <c r="O89" i="9"/>
  <c r="O79" i="9"/>
  <c r="O90" i="9"/>
  <c r="O91" i="9"/>
  <c r="P85" i="9"/>
  <c r="P86" i="9"/>
  <c r="P89" i="9"/>
  <c r="P79" i="9"/>
  <c r="P90" i="9"/>
  <c r="P91" i="9"/>
  <c r="Q85" i="9"/>
  <c r="Q86" i="9"/>
  <c r="Q89" i="9"/>
  <c r="Q79" i="9"/>
  <c r="Q90" i="9"/>
  <c r="Q91" i="9"/>
  <c r="R85" i="9"/>
  <c r="R86" i="9"/>
  <c r="R89" i="9"/>
  <c r="R79" i="9"/>
  <c r="R90" i="9"/>
  <c r="R91" i="9"/>
  <c r="S85" i="9"/>
  <c r="S86" i="9"/>
  <c r="S89" i="9"/>
  <c r="S79" i="9"/>
  <c r="S90" i="9"/>
  <c r="S91" i="9"/>
  <c r="T85" i="9"/>
  <c r="T86" i="9"/>
  <c r="T89" i="9"/>
  <c r="T79" i="9"/>
  <c r="T90" i="9"/>
  <c r="T91" i="9"/>
  <c r="U85" i="9"/>
  <c r="U86" i="9"/>
  <c r="U89" i="9"/>
  <c r="U79" i="9"/>
  <c r="U90" i="9"/>
  <c r="U91" i="9"/>
  <c r="V85" i="9"/>
  <c r="V86" i="9"/>
  <c r="V89" i="9"/>
  <c r="V79" i="9"/>
  <c r="V90" i="9"/>
  <c r="V91" i="9"/>
  <c r="W85" i="9"/>
  <c r="W86" i="9"/>
  <c r="W89" i="9"/>
  <c r="W79" i="9"/>
  <c r="W90" i="9"/>
  <c r="W91" i="9"/>
  <c r="X85" i="9"/>
  <c r="X86" i="9"/>
  <c r="X89" i="9"/>
  <c r="X79" i="9"/>
  <c r="X90" i="9"/>
  <c r="X91" i="9"/>
  <c r="Y85" i="9"/>
  <c r="Y86" i="9"/>
  <c r="Y89" i="9"/>
  <c r="Y79" i="9"/>
  <c r="Y90" i="9"/>
  <c r="Y91" i="9"/>
  <c r="Z85" i="9"/>
  <c r="Z86" i="9"/>
  <c r="Z89" i="9"/>
  <c r="Z79" i="9"/>
  <c r="Z90" i="9"/>
  <c r="Z91" i="9"/>
  <c r="AA85" i="9"/>
  <c r="AA86" i="9"/>
  <c r="AA89" i="9"/>
  <c r="AA79" i="9"/>
  <c r="AA90" i="9"/>
  <c r="AA91" i="9"/>
  <c r="AB85" i="9"/>
  <c r="AB86" i="9"/>
  <c r="AB89" i="9"/>
  <c r="AB79" i="9"/>
  <c r="AB90" i="9"/>
  <c r="AB91" i="9"/>
  <c r="AC85" i="9"/>
  <c r="AC86" i="9"/>
  <c r="AC89" i="9"/>
  <c r="AC79" i="9"/>
  <c r="AC90" i="9"/>
  <c r="AC91" i="9"/>
  <c r="AD85" i="9"/>
  <c r="AD86" i="9"/>
  <c r="AD89" i="9"/>
  <c r="AD79" i="9"/>
  <c r="AD90" i="9"/>
  <c r="AD91" i="9"/>
  <c r="AE85" i="9"/>
  <c r="AE86" i="9"/>
  <c r="AE89" i="9"/>
  <c r="AE79" i="9"/>
  <c r="AE90" i="9"/>
  <c r="AE91" i="9"/>
  <c r="AF85" i="9"/>
  <c r="AF86" i="9"/>
  <c r="AF89" i="9"/>
  <c r="AF79" i="9"/>
  <c r="AF90" i="9"/>
  <c r="AF91" i="9"/>
  <c r="AG85" i="9"/>
  <c r="AG86" i="9"/>
  <c r="AG89" i="9"/>
  <c r="AG79" i="9"/>
  <c r="AG90" i="9"/>
  <c r="AG91" i="9"/>
  <c r="AH85" i="9"/>
  <c r="AH86" i="9"/>
  <c r="AH89" i="9"/>
  <c r="AH79" i="9"/>
  <c r="AH90" i="9"/>
  <c r="AH91" i="9"/>
  <c r="AI85" i="9"/>
  <c r="AI86" i="9"/>
  <c r="AI89" i="9"/>
  <c r="AI79" i="9"/>
  <c r="AI90" i="9"/>
  <c r="AI91" i="9"/>
  <c r="AJ85" i="9"/>
  <c r="AJ86" i="9"/>
  <c r="AJ89" i="9"/>
  <c r="AJ79" i="9"/>
  <c r="AJ90" i="9"/>
  <c r="AJ91" i="9"/>
  <c r="AK85" i="9"/>
  <c r="AK86" i="9"/>
  <c r="AK89" i="9"/>
  <c r="AK79" i="9"/>
  <c r="AK90" i="9"/>
  <c r="AK91" i="9"/>
  <c r="AL85" i="9"/>
  <c r="AL86" i="9"/>
  <c r="AL89" i="9"/>
  <c r="AL79" i="9"/>
  <c r="AL90" i="9"/>
  <c r="AL91" i="9"/>
  <c r="AM85" i="9"/>
  <c r="AM86" i="9"/>
  <c r="AM89" i="9"/>
  <c r="AM79" i="9"/>
  <c r="AM90" i="9"/>
  <c r="AM91" i="9"/>
  <c r="AN89" i="9"/>
  <c r="AN79" i="9"/>
  <c r="AN90" i="9"/>
  <c r="AN91" i="9"/>
  <c r="AO89" i="9"/>
  <c r="AO79" i="9"/>
  <c r="AO90" i="9"/>
  <c r="AO91" i="9"/>
  <c r="AP89" i="9"/>
  <c r="AP79" i="9"/>
  <c r="AP90" i="9"/>
  <c r="AP91" i="9"/>
  <c r="AQ89" i="9"/>
  <c r="AQ79" i="9"/>
  <c r="AQ90" i="9"/>
  <c r="AQ91" i="9"/>
  <c r="AR89" i="9"/>
  <c r="AR79" i="9"/>
  <c r="AR90" i="9"/>
  <c r="AR91" i="9"/>
  <c r="AS89" i="9"/>
  <c r="AS79" i="9"/>
  <c r="AS90" i="9"/>
  <c r="AS91" i="9"/>
  <c r="AT89" i="9"/>
  <c r="AT79" i="9"/>
  <c r="AT90" i="9"/>
  <c r="AT91" i="9"/>
  <c r="AU89" i="9"/>
  <c r="AU79" i="9"/>
  <c r="AU90" i="9"/>
  <c r="AU91" i="9"/>
  <c r="AV89" i="9"/>
  <c r="AV79" i="9"/>
  <c r="AV90" i="9"/>
  <c r="AV91" i="9"/>
  <c r="AW89" i="9"/>
  <c r="AW79" i="9"/>
  <c r="AW90" i="9"/>
  <c r="AW91" i="9"/>
  <c r="E93" i="9"/>
  <c r="E94" i="9"/>
  <c r="AV84" i="9"/>
  <c r="AW84" i="9"/>
  <c r="AV85" i="9"/>
  <c r="AW85" i="9"/>
  <c r="AV86" i="9"/>
  <c r="AW86" i="9"/>
  <c r="AI84" i="9"/>
  <c r="AJ84" i="9"/>
  <c r="AK84" i="9"/>
  <c r="AL84" i="9"/>
  <c r="AM84" i="9"/>
  <c r="AN84" i="9"/>
  <c r="AO84" i="9"/>
  <c r="AP84" i="9"/>
  <c r="AQ84" i="9"/>
  <c r="AR84" i="9"/>
  <c r="AS84" i="9"/>
  <c r="AT84" i="9"/>
  <c r="AU84" i="9"/>
  <c r="AN85" i="9"/>
  <c r="AO85" i="9"/>
  <c r="AP85" i="9"/>
  <c r="AQ85" i="9"/>
  <c r="AR85" i="9"/>
  <c r="AS85" i="9"/>
  <c r="AT85" i="9"/>
  <c r="AU85" i="9"/>
  <c r="AN86" i="9"/>
  <c r="AO86" i="9"/>
  <c r="AP86" i="9"/>
  <c r="AQ86" i="9"/>
  <c r="AR86" i="9"/>
  <c r="AS86" i="9"/>
  <c r="AT86" i="9"/>
  <c r="AU86" i="9"/>
  <c r="F62" i="10"/>
  <c r="S52" i="10"/>
  <c r="T52" i="10"/>
  <c r="S51" i="10"/>
  <c r="T51" i="10"/>
  <c r="H52" i="10"/>
  <c r="H19" i="10"/>
  <c r="H34" i="10"/>
  <c r="H43" i="10"/>
  <c r="H49" i="10"/>
  <c r="H53" i="10"/>
  <c r="G49" i="10"/>
  <c r="E49" i="10"/>
  <c r="S46" i="10"/>
  <c r="T46" i="10"/>
  <c r="S48" i="10"/>
  <c r="S29" i="10"/>
  <c r="E43" i="10"/>
  <c r="E34" i="10"/>
  <c r="S33" i="10"/>
  <c r="E19" i="10"/>
  <c r="S18" i="10"/>
  <c r="S17" i="10"/>
  <c r="T48" i="10"/>
  <c r="E53" i="10"/>
  <c r="G43" i="10"/>
  <c r="T29" i="10"/>
  <c r="G34" i="10"/>
  <c r="T17" i="10"/>
  <c r="S26" i="10"/>
  <c r="T26" i="10"/>
  <c r="T18" i="10"/>
  <c r="T33" i="10"/>
  <c r="G19" i="10"/>
  <c r="S38" i="10"/>
  <c r="S25" i="10"/>
  <c r="T25" i="10"/>
  <c r="S45" i="10"/>
  <c r="S41" i="10"/>
  <c r="T41" i="10"/>
  <c r="S42" i="10"/>
  <c r="T42" i="10"/>
  <c r="S39" i="10"/>
  <c r="T39" i="10"/>
  <c r="S28" i="10"/>
  <c r="T28" i="10"/>
  <c r="S27" i="10"/>
  <c r="T27" i="10"/>
  <c r="S37" i="10"/>
  <c r="T37" i="10"/>
  <c r="S40" i="10"/>
  <c r="T40" i="10"/>
  <c r="S47" i="10"/>
  <c r="T47" i="10"/>
  <c r="S32" i="10"/>
  <c r="T32" i="10"/>
  <c r="G53" i="10"/>
  <c r="T45" i="10"/>
  <c r="T38" i="10"/>
  <c r="S49" i="10"/>
  <c r="T49" i="10"/>
  <c r="S16" i="10"/>
  <c r="S22" i="10"/>
  <c r="T22" i="10"/>
  <c r="S21" i="10"/>
  <c r="T21" i="10"/>
  <c r="S31" i="10"/>
  <c r="T31" i="10"/>
  <c r="S24" i="10"/>
  <c r="T24" i="10"/>
  <c r="S43" i="10"/>
  <c r="T43" i="10"/>
  <c r="S36" i="10"/>
  <c r="T36" i="10"/>
  <c r="T16" i="10"/>
  <c r="S19" i="10"/>
  <c r="T19" i="10"/>
  <c r="S34" i="10"/>
  <c r="T34" i="10"/>
  <c r="S30" i="10"/>
  <c r="T30" i="10"/>
  <c r="T53" i="10"/>
</calcChain>
</file>

<file path=xl/sharedStrings.xml><?xml version="1.0" encoding="utf-8"?>
<sst xmlns="http://schemas.openxmlformats.org/spreadsheetml/2006/main" count="253" uniqueCount="174">
  <si>
    <t>REGULI DE COMPLETARE</t>
  </si>
  <si>
    <t xml:space="preserve">- Macheta financiara este securizata, astfel ca Solicitantul poate introduce valori doar in celulele predefinite, marcate cu culoarea  galbena </t>
  </si>
  <si>
    <t>AN PROIECTIE</t>
  </si>
  <si>
    <t>UM</t>
  </si>
  <si>
    <t>CALCUL DURATA DE VIATA ECONOMICA A PROIECTULUI</t>
  </si>
  <si>
    <t>Active corporale si active necorporale</t>
  </si>
  <si>
    <t>Durata de utilizare (ani)</t>
  </si>
  <si>
    <t>Valoare de inventar (lei)</t>
  </si>
  <si>
    <t>Durata medie de viata ani)</t>
  </si>
  <si>
    <t>[denumire activ corporal/necorporal]</t>
  </si>
  <si>
    <t>TOTAL</t>
  </si>
  <si>
    <t>PROIECTII FINANCIARE SCENARIUL FARA PROIECT</t>
  </si>
  <si>
    <t>VENITURI DIN OPERAREA INFRASTRUCTURII</t>
  </si>
  <si>
    <t>TOTAL VENITURI DIN OPERARE</t>
  </si>
  <si>
    <t>lei/an</t>
  </si>
  <si>
    <t>CHELTUIELI DIN OPERAREA INFRASTRUCTURII</t>
  </si>
  <si>
    <t>Cheltuieli materiale</t>
  </si>
  <si>
    <t>Cheltuieli cu utilitatile</t>
  </si>
  <si>
    <t>Cheltuieli de personal</t>
  </si>
  <si>
    <t>Cheltuieli cu mentenanta si reparatiile</t>
  </si>
  <si>
    <t>Alte cheltuieli directe de operare, din care:</t>
  </si>
  <si>
    <t>[se vor detalia]</t>
  </si>
  <si>
    <t>TOTAL CHELTUIELI DIN OPERARE</t>
  </si>
  <si>
    <t>PROIECTII FINANCIARE SCENARIUL CU PROIECT</t>
  </si>
  <si>
    <t xml:space="preserve">CALCULUL FLUXULUI DE NUMERAR NET </t>
  </si>
  <si>
    <t>Venituri din operare incrementale</t>
  </si>
  <si>
    <t>Cheltuieli din operare incrementale</t>
  </si>
  <si>
    <t>Cheltuieli cu inlocuirile echipamentelor cu durata scurta de viata</t>
  </si>
  <si>
    <t>Nr. crt</t>
  </si>
  <si>
    <t>Denumirea capitolelor şi subcapitolelor</t>
  </si>
  <si>
    <t>Cheltuieli eligibile</t>
  </si>
  <si>
    <t>Total eligibil</t>
  </si>
  <si>
    <t>Cheltuieli neeligibile</t>
  </si>
  <si>
    <t>Total neeligibil</t>
  </si>
  <si>
    <t>PLANUL DE FINANTARE (lei cu TVA)</t>
  </si>
  <si>
    <t>Baza</t>
  </si>
  <si>
    <t>TVA elig.</t>
  </si>
  <si>
    <t>TVA ne-elig.</t>
  </si>
  <si>
    <t>CAP. 1</t>
  </si>
  <si>
    <t>Cheltuieli pentru amenajarea terenului</t>
  </si>
  <si>
    <t>Verificare</t>
  </si>
  <si>
    <t>1.2</t>
  </si>
  <si>
    <t>Amenajarea terenului</t>
  </si>
  <si>
    <t>1.3</t>
  </si>
  <si>
    <t>Amenajări pentru protecţia mediului şi aducerea terenului la starea iniţială</t>
  </si>
  <si>
    <t>1.4</t>
  </si>
  <si>
    <t xml:space="preserve"> Cheltuieli pentru relocarea/protecţia utilităţilor (devieri reţele de utilităţi din amplasament)</t>
  </si>
  <si>
    <t>TOTAL CAPITOL 1</t>
  </si>
  <si>
    <t>CAP. 2</t>
  </si>
  <si>
    <t>Cheltuieli pt asigurarea utilităţilor necesare obiectivului</t>
  </si>
  <si>
    <t>2.1</t>
  </si>
  <si>
    <t>Cheltuieli pentru asigurarea utilitatilor necesare obiectivului</t>
  </si>
  <si>
    <t> TOTAL CAPITOL 2</t>
  </si>
  <si>
    <t>CAP. 3</t>
  </si>
  <si>
    <t>Cheltuieli pentru proiectare și asistență tehnică</t>
  </si>
  <si>
    <t>3.1</t>
  </si>
  <si>
    <t>3.2</t>
  </si>
  <si>
    <t>Documentaţii-suport şi cheltuieli pentru obţinerea de avize, acorduri şi autorizaţii</t>
  </si>
  <si>
    <t>3.4</t>
  </si>
  <si>
    <t>Proiectare si inginerie</t>
  </si>
  <si>
    <t>3.5</t>
  </si>
  <si>
    <t>Consultanta</t>
  </si>
  <si>
    <t>3.6</t>
  </si>
  <si>
    <t>Asistenta tehnica</t>
  </si>
  <si>
    <t> TOTAL CAPITOL 3</t>
  </si>
  <si>
    <t>CAP. 4</t>
  </si>
  <si>
    <t>Cheltuieli pentru investiţia de bază</t>
  </si>
  <si>
    <t>4.1</t>
  </si>
  <si>
    <t>Construcţii şi instalaţii</t>
  </si>
  <si>
    <t>4.2</t>
  </si>
  <si>
    <t>Montaj utilaje, echipamente tehnologice şi funcţionale</t>
  </si>
  <si>
    <t>4.3</t>
  </si>
  <si>
    <t>4.4</t>
  </si>
  <si>
    <t>4.5</t>
  </si>
  <si>
    <t>Dotări</t>
  </si>
  <si>
    <t>4.6</t>
  </si>
  <si>
    <t>Active necorporale</t>
  </si>
  <si>
    <t>TOTAL CAPITOL 4</t>
  </si>
  <si>
    <t>CAP. 5</t>
  </si>
  <si>
    <t>Alte cheltuieli</t>
  </si>
  <si>
    <t>5.1</t>
  </si>
  <si>
    <t>Organizare de santier</t>
  </si>
  <si>
    <t>5.2</t>
  </si>
  <si>
    <t>Cheltuieli diverse și neprevăzute</t>
  </si>
  <si>
    <t>TOTAL CAPITOL 5</t>
  </si>
  <si>
    <t>TOTAL GENERAL</t>
  </si>
  <si>
    <t>Nr crt</t>
  </si>
  <si>
    <t>SURSE DE FINANŢARE</t>
  </si>
  <si>
    <t>Valoare (lei)</t>
  </si>
  <si>
    <t>PLANUL DE FINANTARE (lei fara TVA)</t>
  </si>
  <si>
    <t>I</t>
  </si>
  <si>
    <t>Valoarea totală a cererii de finantare, din care :</t>
  </si>
  <si>
    <t>I.a.</t>
  </si>
  <si>
    <t>Valoarea totala neeligibilă, inclusiv TVA aferenta</t>
  </si>
  <si>
    <t>I.b.</t>
  </si>
  <si>
    <t xml:space="preserve">Valoarea totala eligibilă </t>
  </si>
  <si>
    <t>II</t>
  </si>
  <si>
    <t>Contribuţia totală a solicitantului, din care :</t>
  </si>
  <si>
    <t>II.a.</t>
  </si>
  <si>
    <t xml:space="preserve">Contribuţia solicitantului la cheltuieli eligibile </t>
  </si>
  <si>
    <t>II.b.</t>
  </si>
  <si>
    <t>Contribuţia solicitantului la cheltuieli neeligibile, inclusiv TVA aferenta</t>
  </si>
  <si>
    <t>III</t>
  </si>
  <si>
    <t>Finanțarea nerambursabilă totală solicitată</t>
  </si>
  <si>
    <t xml:space="preserve">3.3 </t>
  </si>
  <si>
    <t>Expertiza tehnica</t>
  </si>
  <si>
    <t>Certificarea performantei energetice si auditul energetic al cladirilor</t>
  </si>
  <si>
    <t>3.7</t>
  </si>
  <si>
    <t>3.8</t>
  </si>
  <si>
    <t>Organizarea procedurilor de achizitie</t>
  </si>
  <si>
    <t>3.7.1</t>
  </si>
  <si>
    <t>3.7.2</t>
  </si>
  <si>
    <t>Managementul de proiect</t>
  </si>
  <si>
    <t>Auditul financiar</t>
  </si>
  <si>
    <t>Utilaje, echipamente tehnologice şi funcţionale care necesită montaj</t>
  </si>
  <si>
    <t>Utilaje, echipamente tehnologice şi funcţionale care nu necesită montaj si echipamente de transport</t>
  </si>
  <si>
    <t>4.7</t>
  </si>
  <si>
    <t>Comisioane, cote, taxe, costul creditului</t>
  </si>
  <si>
    <t>5.3</t>
  </si>
  <si>
    <t>5.4</t>
  </si>
  <si>
    <t>Cheltuieli pentru informare si publicitate</t>
  </si>
  <si>
    <t>Veniturile incrementale actualizate</t>
  </si>
  <si>
    <t>Cheltuielile incrementale actualizate</t>
  </si>
  <si>
    <t>PROFITUL ACTUALIZAT</t>
  </si>
  <si>
    <t>lei</t>
  </si>
  <si>
    <t xml:space="preserve">Rata de actualizare financiara avuta in vedere la calculul profitului este </t>
  </si>
  <si>
    <t xml:space="preserve">Costurile de investitie actualizate </t>
  </si>
  <si>
    <t>%</t>
  </si>
  <si>
    <t>RATA NECESARULUI DE FINANTARE</t>
  </si>
  <si>
    <t>FLUXUL DE NUMERAR DIN ACTIVITATEA OPERATIONALA</t>
  </si>
  <si>
    <t>FLUXUL DE NUMERAR DIN ACTIVITATEA FINANCIARA SI DE INVESTITIE</t>
  </si>
  <si>
    <t>Cheltuielile de investitie, din care:</t>
  </si>
  <si>
    <t>Cheltuieli diverse si neprevazute</t>
  </si>
  <si>
    <t>Asistenta financiara nerambursabila</t>
  </si>
  <si>
    <t>Contributia Solicitantului</t>
  </si>
  <si>
    <t>Credite bancare sau alte imprumuturi</t>
  </si>
  <si>
    <t>TVA</t>
  </si>
  <si>
    <t>Flux de numerar net din activitatea operationala</t>
  </si>
  <si>
    <t>Flux de numerar net din activitatea financiara si de investitie</t>
  </si>
  <si>
    <t>FLUX DE NUMERAR NET CUMULAT</t>
  </si>
  <si>
    <t>FLUX DE NUMERAR NET ANUAL</t>
  </si>
  <si>
    <t>Cheltuieli de investitie fara TVA si fara diverse si neprevazute</t>
  </si>
  <si>
    <t>Profitul din exploatare</t>
  </si>
  <si>
    <t>CHELTUIELILE ELIGIBILE la care se aplica procentele de finantare</t>
  </si>
  <si>
    <t>Calcul durata de operare a proiectului</t>
  </si>
  <si>
    <t>Durata de implementare a proiectului</t>
  </si>
  <si>
    <t>Alocatii bugetare</t>
  </si>
  <si>
    <t>CALCUL PROFITULUI DIN OPERARE</t>
  </si>
  <si>
    <t>Tip Solicitant</t>
  </si>
  <si>
    <t>PRIORITATEA: 3 - O regiune cu comunități prietenoase cu mediul</t>
  </si>
  <si>
    <t>OS 2.1/B (I) „Promovarea eficienței energetice și reducerea emisiilor de gaze cu efect de seră”</t>
  </si>
  <si>
    <t>Acțiunea b) ”Sprijinirea eficienței energetice în clădirile publice, inclusiv clădiri de patrimoniu”</t>
  </si>
  <si>
    <t>Apel de proiecte nr. POR N-V/P3/312B/2022</t>
  </si>
  <si>
    <t xml:space="preserve">Studii </t>
  </si>
  <si>
    <t>Cheltuieli conexe investitiei de baza</t>
  </si>
  <si>
    <t>CAP. 6</t>
  </si>
  <si>
    <t xml:space="preserve">Cheltuieli pentru probe tehnologice şi teste            </t>
  </si>
  <si>
    <t>6.1</t>
  </si>
  <si>
    <t>Cheltuieli pentru probe tehnologice şi teste</t>
  </si>
  <si>
    <t>TOTAL CAPITOL 6</t>
  </si>
  <si>
    <t>Autoritate/institutile publica locala</t>
  </si>
  <si>
    <t>Autoritate publica centrala</t>
  </si>
  <si>
    <t>Anul 1</t>
  </si>
  <si>
    <t>Anul 2</t>
  </si>
  <si>
    <t>Anul 3</t>
  </si>
  <si>
    <t>Anul 4</t>
  </si>
  <si>
    <t>- In vederea stabilirii contributiei proprii a Solicitantului, se va alege tipul de solicitant, in celula "H59" din foaia de calcul "1-Buget cerere" si se va aplica procentul la cheltuielile eligibile ajustate cu profitul din exploatare, prevazute in celula "G22" din foaia de calcul "3-Calcul profit".</t>
  </si>
  <si>
    <t>PROGRAMUL REGIONAL NORD-VEST 2021-2027</t>
  </si>
  <si>
    <t>- Veniturile si cheltuielile de operare vor fi prevazute in foaia de calcul "2-Proiectii financiare" in doua scenarii: fara investitie si cu investitie. Veniturile si costurile de operare se vor estima doar pentru operarea infrastructurii care face obiectul proiectului si nu la nivelul intregii institutii a Solicitantului.</t>
  </si>
  <si>
    <t>- Perioada de analiza a proiectului este formata din perioada de implementare a investitiei si perioada de operare (exploatare a investitiei). In foaia de calcul "2-Proiectii financiare", anul 1 din randul 10 reprezinta primul an de implementare al investitiei.</t>
  </si>
  <si>
    <t>Numar de ani cu flux de numerar net cumulat pozitiv</t>
  </si>
  <si>
    <t>Numar de ani cu flux de numerar net cumulat negativ</t>
  </si>
  <si>
    <t>- Macheta financiara asigura calculul automat al profitului din exploatare in foaia de calcul "3-Calcul profit". Astfel, in cazul in care rata necesarului de finantare este mai mica decat 100%, valoarea asistentei financiare nerambursabile, prevazuta in sheet-ul "1-Buget cerere", la celula "E65",  se va ajusta automat.</t>
  </si>
  <si>
    <t>ANEXA II.7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</si>
</sst>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0"/>
      <name val="Arial Narrow"/>
      <family val="2"/>
    </font>
    <font>
      <sz val="10"/>
      <color theme="1"/>
      <name val="Arial Narrow"/>
      <family val="2"/>
    </font>
    <font>
      <b/>
      <sz val="12"/>
      <color theme="1"/>
      <name val="Arial Narrow"/>
      <family val="2"/>
    </font>
    <font>
      <b/>
      <sz val="10"/>
      <color theme="1"/>
      <name val="Arial Narrow"/>
      <family val="2"/>
    </font>
    <font>
      <i/>
      <sz val="11"/>
      <color theme="1"/>
      <name val="Arial Narrow"/>
      <family val="2"/>
    </font>
    <font>
      <b/>
      <sz val="14"/>
      <color theme="1"/>
      <name val="Arial Narrow"/>
      <family val="2"/>
    </font>
    <font>
      <b/>
      <sz val="10"/>
      <color theme="1"/>
      <name val="Arial Narrow"/>
      <family val="2"/>
      <charset val="238"/>
    </font>
    <font>
      <sz val="9"/>
      <color theme="1"/>
      <name val="Arial Narrow"/>
      <family val="2"/>
    </font>
    <font>
      <sz val="9"/>
      <color theme="1"/>
      <name val="Arial"/>
      <family val="2"/>
    </font>
    <font>
      <b/>
      <sz val="12"/>
      <color theme="0"/>
      <name val="Arial Narrow"/>
      <family val="2"/>
    </font>
    <font>
      <i/>
      <sz val="11"/>
      <color theme="0"/>
      <name val="Arial Narrow"/>
      <family val="2"/>
    </font>
    <font>
      <i/>
      <sz val="10"/>
      <color theme="1"/>
      <name val="Arial Narrow"/>
      <family val="2"/>
    </font>
    <font>
      <b/>
      <sz val="11"/>
      <color theme="0"/>
      <name val="Arial Narrow"/>
      <family val="2"/>
    </font>
    <font>
      <sz val="10"/>
      <name val="Arial Narrow"/>
      <family val="2"/>
    </font>
    <font>
      <b/>
      <i/>
      <sz val="10"/>
      <color theme="1"/>
      <name val="Arial Narrow"/>
      <family val="2"/>
    </font>
    <font>
      <sz val="11"/>
      <name val="Arial Narrow"/>
      <family val="2"/>
    </font>
    <font>
      <b/>
      <sz val="12"/>
      <name val="Arial Narrow"/>
      <family val="2"/>
    </font>
    <font>
      <sz val="8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b/>
      <i/>
      <sz val="10"/>
      <color theme="1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sz val="12"/>
      <color theme="1"/>
      <name val="Arial Narrow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236">
    <xf numFmtId="0" fontId="0" fillId="0" borderId="0" xfId="0"/>
    <xf numFmtId="0" fontId="6" fillId="4" borderId="0" xfId="0" applyFont="1" applyFill="1" applyAlignment="1" applyProtection="1">
      <alignment vertical="center"/>
      <protection locked="0"/>
    </xf>
    <xf numFmtId="0" fontId="3" fillId="2" borderId="0" xfId="0" applyFont="1" applyFill="1" applyProtection="1">
      <protection locked="0"/>
    </xf>
    <xf numFmtId="0" fontId="3" fillId="2" borderId="0" xfId="0" applyFont="1" applyFill="1" applyAlignment="1" applyProtection="1">
      <alignment horizontal="center" vertical="center"/>
      <protection locked="0"/>
    </xf>
    <xf numFmtId="0" fontId="2" fillId="2" borderId="0" xfId="0" applyFont="1" applyFill="1" applyBorder="1" applyAlignment="1" applyProtection="1">
      <alignment horizontal="center" vertical="center"/>
      <protection locked="0"/>
    </xf>
    <xf numFmtId="0" fontId="3" fillId="2" borderId="0" xfId="0" applyFont="1" applyFill="1" applyAlignment="1" applyProtection="1">
      <alignment vertical="center" wrapText="1"/>
      <protection locked="0"/>
    </xf>
    <xf numFmtId="0" fontId="3" fillId="2" borderId="0" xfId="0" applyFont="1" applyFill="1" applyProtection="1"/>
    <xf numFmtId="3" fontId="2" fillId="2" borderId="14" xfId="0" applyNumberFormat="1" applyFont="1" applyFill="1" applyBorder="1" applyAlignment="1" applyProtection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12" fillId="2" borderId="0" xfId="0" applyFont="1" applyFill="1" applyAlignment="1" applyProtection="1">
      <alignment vertical="center" wrapText="1"/>
      <protection locked="0"/>
    </xf>
    <xf numFmtId="0" fontId="12" fillId="3" borderId="0" xfId="0" applyFont="1" applyFill="1" applyAlignment="1" applyProtection="1">
      <alignment vertical="center"/>
      <protection locked="0"/>
    </xf>
    <xf numFmtId="0" fontId="13" fillId="6" borderId="9" xfId="0" applyFont="1" applyFill="1" applyBorder="1" applyAlignment="1" applyProtection="1">
      <alignment vertical="center"/>
      <protection locked="0"/>
    </xf>
    <xf numFmtId="0" fontId="13" fillId="6" borderId="10" xfId="0" applyFont="1" applyFill="1" applyBorder="1" applyAlignment="1" applyProtection="1">
      <alignment vertical="center"/>
      <protection locked="0"/>
    </xf>
    <xf numFmtId="0" fontId="13" fillId="6" borderId="10" xfId="0" applyFont="1" applyFill="1" applyBorder="1" applyAlignment="1" applyProtection="1">
      <alignment horizontal="center" vertical="center"/>
      <protection locked="0"/>
    </xf>
    <xf numFmtId="0" fontId="13" fillId="6" borderId="11" xfId="0" applyFont="1" applyFill="1" applyBorder="1" applyAlignment="1" applyProtection="1">
      <alignment vertical="center"/>
      <protection locked="0"/>
    </xf>
    <xf numFmtId="0" fontId="11" fillId="3" borderId="0" xfId="0" applyFont="1" applyFill="1" applyAlignment="1" applyProtection="1">
      <alignment vertical="center"/>
      <protection locked="0"/>
    </xf>
    <xf numFmtId="0" fontId="11" fillId="2" borderId="0" xfId="0" applyFont="1" applyFill="1" applyAlignment="1" applyProtection="1">
      <alignment vertical="center"/>
      <protection locked="0"/>
    </xf>
    <xf numFmtId="0" fontId="5" fillId="2" borderId="14" xfId="0" applyFont="1" applyFill="1" applyBorder="1" applyAlignment="1" applyProtection="1">
      <alignment vertical="center" wrapText="1"/>
      <protection locked="0"/>
    </xf>
    <xf numFmtId="0" fontId="5" fillId="2" borderId="0" xfId="0" applyFont="1" applyFill="1" applyProtection="1">
      <protection locked="0"/>
    </xf>
    <xf numFmtId="0" fontId="5" fillId="2" borderId="14" xfId="0" applyFont="1" applyFill="1" applyBorder="1" applyAlignment="1" applyProtection="1">
      <alignment horizontal="center" vertical="center" wrapText="1"/>
      <protection locked="0"/>
    </xf>
    <xf numFmtId="49" fontId="15" fillId="5" borderId="17" xfId="2" applyNumberFormat="1" applyFont="1" applyFill="1" applyBorder="1" applyAlignment="1" applyProtection="1">
      <alignment horizontal="left" indent="1"/>
      <protection locked="0"/>
    </xf>
    <xf numFmtId="1" fontId="5" fillId="5" borderId="18" xfId="0" applyNumberFormat="1" applyFont="1" applyFill="1" applyBorder="1" applyAlignment="1" applyProtection="1">
      <alignment horizontal="center" vertical="center"/>
      <protection locked="0"/>
    </xf>
    <xf numFmtId="3" fontId="5" fillId="5" borderId="18" xfId="0" applyNumberFormat="1" applyFont="1" applyFill="1" applyBorder="1" applyAlignment="1" applyProtection="1">
      <alignment horizontal="center" vertical="center"/>
      <protection locked="0"/>
    </xf>
    <xf numFmtId="1" fontId="5" fillId="5" borderId="20" xfId="0" applyNumberFormat="1" applyFont="1" applyFill="1" applyBorder="1" applyAlignment="1" applyProtection="1">
      <alignment horizontal="center" vertical="center"/>
      <protection locked="0"/>
    </xf>
    <xf numFmtId="3" fontId="5" fillId="5" borderId="20" xfId="0" applyNumberFormat="1" applyFont="1" applyFill="1" applyBorder="1" applyAlignment="1" applyProtection="1">
      <alignment horizontal="center" vertical="center"/>
      <protection locked="0"/>
    </xf>
    <xf numFmtId="49" fontId="15" fillId="5" borderId="21" xfId="2" applyNumberFormat="1" applyFont="1" applyFill="1" applyBorder="1" applyAlignment="1" applyProtection="1">
      <alignment horizontal="left" indent="1"/>
      <protection locked="0"/>
    </xf>
    <xf numFmtId="3" fontId="5" fillId="5" borderId="22" xfId="0" applyNumberFormat="1" applyFont="1" applyFill="1" applyBorder="1" applyAlignment="1" applyProtection="1">
      <alignment horizontal="center" vertical="center"/>
      <protection locked="0"/>
    </xf>
    <xf numFmtId="0" fontId="7" fillId="2" borderId="14" xfId="0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2" borderId="0" xfId="0" applyFont="1" applyFill="1" applyAlignment="1" applyProtection="1">
      <alignment vertical="center" wrapText="1"/>
      <protection locked="0"/>
    </xf>
    <xf numFmtId="0" fontId="2" fillId="4" borderId="0" xfId="0" applyFont="1" applyFill="1" applyAlignment="1" applyProtection="1">
      <alignment vertical="center"/>
      <protection locked="0"/>
    </xf>
    <xf numFmtId="0" fontId="7" fillId="2" borderId="14" xfId="0" applyFont="1" applyFill="1" applyBorder="1" applyAlignment="1" applyProtection="1">
      <alignment vertical="center"/>
      <protection locked="0"/>
    </xf>
    <xf numFmtId="3" fontId="15" fillId="5" borderId="17" xfId="0" applyNumberFormat="1" applyFont="1" applyFill="1" applyBorder="1" applyAlignment="1" applyProtection="1">
      <alignment vertical="center"/>
      <protection locked="0"/>
    </xf>
    <xf numFmtId="0" fontId="15" fillId="2" borderId="14" xfId="0" applyFont="1" applyFill="1" applyBorder="1" applyAlignment="1" applyProtection="1">
      <alignment horizontal="center" vertical="center"/>
      <protection locked="0"/>
    </xf>
    <xf numFmtId="3" fontId="5" fillId="5" borderId="20" xfId="0" applyNumberFormat="1" applyFont="1" applyFill="1" applyBorder="1" applyAlignment="1" applyProtection="1">
      <alignment vertical="center"/>
      <protection locked="0"/>
    </xf>
    <xf numFmtId="3" fontId="15" fillId="5" borderId="23" xfId="0" applyNumberFormat="1" applyFont="1" applyFill="1" applyBorder="1" applyAlignment="1" applyProtection="1">
      <alignment vertical="center"/>
      <protection locked="0"/>
    </xf>
    <xf numFmtId="4" fontId="5" fillId="5" borderId="20" xfId="0" applyNumberFormat="1" applyFont="1" applyFill="1" applyBorder="1" applyAlignment="1" applyProtection="1">
      <alignment vertical="center"/>
      <protection locked="0"/>
    </xf>
    <xf numFmtId="0" fontId="7" fillId="2" borderId="14" xfId="0" applyFont="1" applyFill="1" applyBorder="1" applyAlignment="1" applyProtection="1">
      <alignment horizontal="center" vertical="center"/>
      <protection locked="0"/>
    </xf>
    <xf numFmtId="3" fontId="5" fillId="2" borderId="0" xfId="0" applyNumberFormat="1" applyFont="1" applyFill="1" applyAlignment="1" applyProtection="1">
      <alignment vertical="center" wrapText="1"/>
      <protection locked="0"/>
    </xf>
    <xf numFmtId="3" fontId="15" fillId="5" borderId="17" xfId="0" applyNumberFormat="1" applyFont="1" applyFill="1" applyBorder="1" applyAlignment="1" applyProtection="1">
      <alignment horizontal="right" vertical="center"/>
      <protection locked="0"/>
    </xf>
    <xf numFmtId="0" fontId="7" fillId="4" borderId="0" xfId="0" applyFont="1" applyFill="1" applyAlignment="1" applyProtection="1">
      <alignment vertical="center"/>
      <protection locked="0"/>
    </xf>
    <xf numFmtId="0" fontId="5" fillId="2" borderId="14" xfId="0" applyFont="1" applyFill="1" applyBorder="1" applyAlignment="1" applyProtection="1">
      <alignment vertical="center"/>
      <protection locked="0"/>
    </xf>
    <xf numFmtId="0" fontId="11" fillId="2" borderId="13" xfId="0" applyFont="1" applyFill="1" applyBorder="1" applyAlignment="1" applyProtection="1">
      <alignment vertical="center"/>
      <protection locked="0"/>
    </xf>
    <xf numFmtId="0" fontId="12" fillId="3" borderId="0" xfId="0" applyFont="1" applyFill="1" applyAlignment="1" applyProtection="1">
      <alignment vertical="center" wrapText="1"/>
      <protection locked="0"/>
    </xf>
    <xf numFmtId="0" fontId="12" fillId="2" borderId="0" xfId="0" applyFont="1" applyFill="1" applyBorder="1" applyAlignment="1" applyProtection="1">
      <alignment vertical="center"/>
      <protection locked="0"/>
    </xf>
    <xf numFmtId="0" fontId="2" fillId="2" borderId="0" xfId="0" applyFont="1" applyFill="1" applyBorder="1" applyProtection="1">
      <protection locked="0"/>
    </xf>
    <xf numFmtId="0" fontId="3" fillId="7" borderId="0" xfId="0" applyFont="1" applyFill="1" applyProtection="1">
      <protection locked="0"/>
    </xf>
    <xf numFmtId="4" fontId="16" fillId="6" borderId="14" xfId="1" applyNumberFormat="1" applyFont="1" applyFill="1" applyBorder="1" applyAlignment="1" applyProtection="1">
      <alignment horizontal="center" vertical="center" wrapText="1"/>
      <protection locked="0"/>
    </xf>
    <xf numFmtId="49" fontId="4" fillId="2" borderId="33" xfId="1" applyNumberFormat="1" applyFont="1" applyFill="1" applyBorder="1" applyAlignment="1" applyProtection="1">
      <alignment vertical="center"/>
      <protection locked="0"/>
    </xf>
    <xf numFmtId="0" fontId="18" fillId="2" borderId="14" xfId="0" applyFont="1" applyFill="1" applyBorder="1" applyAlignment="1" applyProtection="1">
      <alignment horizontal="center" vertical="center" wrapText="1"/>
      <protection locked="0"/>
    </xf>
    <xf numFmtId="0" fontId="18" fillId="2" borderId="34" xfId="0" applyFont="1" applyFill="1" applyBorder="1" applyAlignment="1" applyProtection="1">
      <alignment horizontal="center" vertical="center" wrapText="1"/>
      <protection locked="0"/>
    </xf>
    <xf numFmtId="49" fontId="17" fillId="2" borderId="33" xfId="1" applyNumberFormat="1" applyFont="1" applyFill="1" applyBorder="1" applyAlignment="1" applyProtection="1">
      <alignment vertical="center"/>
      <protection locked="0"/>
    </xf>
    <xf numFmtId="0" fontId="17" fillId="2" borderId="14" xfId="1" applyFont="1" applyFill="1" applyBorder="1" applyAlignment="1" applyProtection="1">
      <alignment vertical="center" wrapText="1"/>
      <protection locked="0"/>
    </xf>
    <xf numFmtId="4" fontId="17" fillId="5" borderId="14" xfId="1" applyNumberFormat="1" applyFont="1" applyFill="1" applyBorder="1" applyAlignment="1" applyProtection="1">
      <alignment horizontal="right" vertical="center"/>
      <protection locked="0"/>
    </xf>
    <xf numFmtId="4" fontId="3" fillId="5" borderId="33" xfId="0" applyNumberFormat="1" applyFont="1" applyFill="1" applyBorder="1" applyAlignment="1" applyProtection="1">
      <alignment vertical="center"/>
      <protection locked="0"/>
    </xf>
    <xf numFmtId="4" fontId="3" fillId="5" borderId="14" xfId="0" applyNumberFormat="1" applyFont="1" applyFill="1" applyBorder="1" applyAlignment="1" applyProtection="1">
      <alignment vertical="center"/>
      <protection locked="0"/>
    </xf>
    <xf numFmtId="0" fontId="4" fillId="2" borderId="14" xfId="1" applyFont="1" applyFill="1" applyBorder="1" applyAlignment="1" applyProtection="1">
      <alignment horizontal="right" vertical="center" wrapText="1"/>
      <protection locked="0"/>
    </xf>
    <xf numFmtId="4" fontId="3" fillId="2" borderId="33" xfId="0" applyNumberFormat="1" applyFont="1" applyFill="1" applyBorder="1" applyAlignment="1" applyProtection="1">
      <alignment vertical="center"/>
      <protection locked="0"/>
    </xf>
    <xf numFmtId="4" fontId="3" fillId="2" borderId="14" xfId="0" applyNumberFormat="1" applyFont="1" applyFill="1" applyBorder="1" applyAlignment="1" applyProtection="1">
      <alignment vertical="center"/>
      <protection locked="0"/>
    </xf>
    <xf numFmtId="49" fontId="17" fillId="2" borderId="33" xfId="1" applyNumberFormat="1" applyFont="1" applyFill="1" applyBorder="1" applyAlignment="1" applyProtection="1">
      <alignment horizontal="right" vertical="center"/>
      <protection locked="0"/>
    </xf>
    <xf numFmtId="0" fontId="17" fillId="2" borderId="14" xfId="0" applyFont="1" applyFill="1" applyBorder="1" applyAlignment="1" applyProtection="1">
      <alignment vertical="center" wrapText="1"/>
      <protection locked="0"/>
    </xf>
    <xf numFmtId="4" fontId="17" fillId="5" borderId="14" xfId="1" quotePrefix="1" applyNumberFormat="1" applyFont="1" applyFill="1" applyBorder="1" applyAlignment="1" applyProtection="1">
      <alignment horizontal="right" vertical="center"/>
      <protection locked="0"/>
    </xf>
    <xf numFmtId="49" fontId="19" fillId="2" borderId="35" xfId="1" applyNumberFormat="1" applyFont="1" applyFill="1" applyBorder="1" applyAlignment="1" applyProtection="1">
      <alignment horizontal="right" vertical="center"/>
      <protection locked="0"/>
    </xf>
    <xf numFmtId="0" fontId="20" fillId="2" borderId="36" xfId="1" applyFont="1" applyFill="1" applyBorder="1" applyAlignment="1" applyProtection="1">
      <alignment horizontal="center" vertical="center" wrapText="1"/>
      <protection locked="0"/>
    </xf>
    <xf numFmtId="49" fontId="19" fillId="2" borderId="0" xfId="1" applyNumberFormat="1" applyFont="1" applyFill="1" applyAlignment="1" applyProtection="1">
      <alignment horizontal="right" vertical="center"/>
      <protection locked="0"/>
    </xf>
    <xf numFmtId="0" fontId="20" fillId="2" borderId="0" xfId="1" applyFont="1" applyFill="1" applyAlignment="1" applyProtection="1">
      <alignment horizontal="center" vertical="center" wrapText="1"/>
      <protection locked="0"/>
    </xf>
    <xf numFmtId="4" fontId="20" fillId="2" borderId="0" xfId="1" applyNumberFormat="1" applyFont="1" applyFill="1" applyAlignment="1" applyProtection="1">
      <alignment horizontal="right" vertical="center"/>
      <protection locked="0"/>
    </xf>
    <xf numFmtId="0" fontId="2" fillId="2" borderId="0" xfId="0" applyFont="1" applyFill="1" applyAlignment="1" applyProtection="1">
      <alignment horizontal="center" vertical="center"/>
      <protection locked="0"/>
    </xf>
    <xf numFmtId="4" fontId="6" fillId="2" borderId="0" xfId="0" applyNumberFormat="1" applyFont="1" applyFill="1" applyAlignment="1" applyProtection="1">
      <alignment horizontal="center" vertical="center"/>
      <protection locked="0"/>
    </xf>
    <xf numFmtId="49" fontId="17" fillId="2" borderId="0" xfId="1" applyNumberFormat="1" applyFont="1" applyFill="1" applyAlignment="1" applyProtection="1">
      <alignment horizontal="right" vertical="center"/>
      <protection locked="0"/>
    </xf>
    <xf numFmtId="0" fontId="17" fillId="2" borderId="0" xfId="1" applyFont="1" applyFill="1" applyAlignment="1" applyProtection="1">
      <alignment horizontal="right" vertical="center" wrapText="1"/>
      <protection locked="0"/>
    </xf>
    <xf numFmtId="4" fontId="17" fillId="2" borderId="0" xfId="1" applyNumberFormat="1" applyFont="1" applyFill="1" applyAlignment="1" applyProtection="1">
      <alignment horizontal="right" vertical="center"/>
      <protection locked="0"/>
    </xf>
    <xf numFmtId="4" fontId="4" fillId="2" borderId="0" xfId="1" quotePrefix="1" applyNumberFormat="1" applyFont="1" applyFill="1" applyAlignment="1" applyProtection="1">
      <alignment horizontal="right" vertical="center"/>
      <protection locked="0"/>
    </xf>
    <xf numFmtId="9" fontId="15" fillId="2" borderId="20" xfId="2" applyFont="1" applyFill="1" applyBorder="1" applyAlignment="1" applyProtection="1">
      <alignment horizontal="center" vertical="center"/>
    </xf>
    <xf numFmtId="4" fontId="2" fillId="2" borderId="0" xfId="0" applyNumberFormat="1" applyFont="1" applyFill="1" applyAlignment="1" applyProtection="1">
      <alignment vertical="center"/>
      <protection locked="0"/>
    </xf>
    <xf numFmtId="0" fontId="3" fillId="2" borderId="0" xfId="0" applyFont="1" applyFill="1" applyAlignment="1" applyProtection="1">
      <alignment vertical="center"/>
      <protection locked="0"/>
    </xf>
    <xf numFmtId="0" fontId="2" fillId="0" borderId="40" xfId="1" applyFont="1" applyBorder="1" applyAlignment="1" applyProtection="1">
      <alignment vertical="center" wrapText="1"/>
      <protection locked="0"/>
    </xf>
    <xf numFmtId="0" fontId="2" fillId="0" borderId="26" xfId="1" applyFont="1" applyBorder="1" applyAlignment="1" applyProtection="1">
      <alignment horizontal="center" vertical="center" wrapText="1"/>
      <protection locked="0"/>
    </xf>
    <xf numFmtId="0" fontId="2" fillId="0" borderId="41" xfId="1" applyFont="1" applyBorder="1" applyAlignment="1" applyProtection="1">
      <alignment horizontal="right" vertical="center" wrapText="1"/>
      <protection locked="0"/>
    </xf>
    <xf numFmtId="0" fontId="3" fillId="7" borderId="0" xfId="0" applyFont="1" applyFill="1" applyAlignment="1" applyProtection="1">
      <alignment vertical="center"/>
      <protection locked="0"/>
    </xf>
    <xf numFmtId="0" fontId="3" fillId="0" borderId="33" xfId="1" applyFont="1" applyBorder="1" applyAlignment="1" applyProtection="1">
      <alignment horizontal="center" vertical="center" wrapText="1"/>
      <protection locked="0"/>
    </xf>
    <xf numFmtId="0" fontId="2" fillId="0" borderId="14" xfId="1" applyFont="1" applyBorder="1" applyAlignment="1" applyProtection="1">
      <alignment vertical="center" wrapText="1"/>
      <protection locked="0"/>
    </xf>
    <xf numFmtId="0" fontId="3" fillId="0" borderId="14" xfId="1" applyFont="1" applyBorder="1" applyAlignment="1" applyProtection="1">
      <alignment vertical="center" wrapText="1"/>
      <protection locked="0"/>
    </xf>
    <xf numFmtId="4" fontId="3" fillId="5" borderId="34" xfId="1" applyNumberFormat="1" applyFont="1" applyFill="1" applyBorder="1" applyAlignment="1" applyProtection="1">
      <alignment horizontal="right" vertical="center"/>
      <protection locked="0"/>
    </xf>
    <xf numFmtId="0" fontId="3" fillId="0" borderId="37" xfId="1" applyFont="1" applyBorder="1" applyAlignment="1" applyProtection="1">
      <alignment horizontal="center" vertical="center" wrapText="1"/>
      <protection locked="0"/>
    </xf>
    <xf numFmtId="0" fontId="2" fillId="0" borderId="38" xfId="1" applyFont="1" applyBorder="1" applyAlignment="1" applyProtection="1">
      <alignment vertical="center" wrapText="1"/>
      <protection locked="0"/>
    </xf>
    <xf numFmtId="9" fontId="3" fillId="2" borderId="0" xfId="2" applyFont="1" applyFill="1" applyAlignment="1" applyProtection="1">
      <alignment vertical="center"/>
      <protection locked="0"/>
    </xf>
    <xf numFmtId="4" fontId="3" fillId="5" borderId="11" xfId="0" applyNumberFormat="1" applyFont="1" applyFill="1" applyBorder="1" applyAlignment="1" applyProtection="1">
      <alignment vertical="center"/>
      <protection locked="0"/>
    </xf>
    <xf numFmtId="4" fontId="3" fillId="2" borderId="42" xfId="0" applyNumberFormat="1" applyFont="1" applyFill="1" applyBorder="1" applyAlignment="1" applyProtection="1">
      <alignment vertical="center"/>
      <protection locked="0"/>
    </xf>
    <xf numFmtId="4" fontId="3" fillId="5" borderId="42" xfId="0" applyNumberFormat="1" applyFont="1" applyFill="1" applyBorder="1" applyAlignment="1" applyProtection="1">
      <alignment vertical="center"/>
      <protection locked="0"/>
    </xf>
    <xf numFmtId="4" fontId="3" fillId="2" borderId="11" xfId="0" applyNumberFormat="1" applyFont="1" applyFill="1" applyBorder="1" applyAlignment="1" applyProtection="1">
      <alignment vertical="center"/>
      <protection locked="0"/>
    </xf>
    <xf numFmtId="0" fontId="18" fillId="2" borderId="26" xfId="0" applyFont="1" applyFill="1" applyBorder="1" applyAlignment="1" applyProtection="1">
      <alignment horizontal="center" vertical="center" wrapText="1"/>
      <protection locked="0"/>
    </xf>
    <xf numFmtId="0" fontId="18" fillId="2" borderId="41" xfId="0" applyFont="1" applyFill="1" applyBorder="1" applyAlignment="1" applyProtection="1">
      <alignment horizontal="center" vertical="center" wrapText="1"/>
      <protection locked="0"/>
    </xf>
    <xf numFmtId="4" fontId="3" fillId="5" borderId="38" xfId="0" applyNumberFormat="1" applyFont="1" applyFill="1" applyBorder="1" applyAlignment="1" applyProtection="1">
      <alignment vertical="center"/>
      <protection locked="0"/>
    </xf>
    <xf numFmtId="3" fontId="5" fillId="5" borderId="14" xfId="0" applyNumberFormat="1" applyFont="1" applyFill="1" applyBorder="1" applyAlignment="1" applyProtection="1">
      <alignment vertical="center"/>
      <protection locked="0"/>
    </xf>
    <xf numFmtId="0" fontId="15" fillId="2" borderId="14" xfId="0" applyFont="1" applyFill="1" applyBorder="1" applyAlignment="1" applyProtection="1">
      <alignment horizontal="right" vertical="center"/>
      <protection locked="0"/>
    </xf>
    <xf numFmtId="0" fontId="22" fillId="2" borderId="0" xfId="0" applyFont="1" applyFill="1" applyAlignment="1" applyProtection="1">
      <alignment vertical="center"/>
      <protection locked="0"/>
    </xf>
    <xf numFmtId="0" fontId="10" fillId="2" borderId="14" xfId="0" applyFont="1" applyFill="1" applyBorder="1" applyAlignment="1" applyProtection="1">
      <alignment horizontal="center" vertical="center"/>
      <protection locked="0"/>
    </xf>
    <xf numFmtId="0" fontId="10" fillId="2" borderId="0" xfId="0" applyFont="1" applyFill="1" applyAlignment="1" applyProtection="1">
      <alignment vertical="center"/>
      <protection locked="0"/>
    </xf>
    <xf numFmtId="0" fontId="23" fillId="2" borderId="14" xfId="0" applyFont="1" applyFill="1" applyBorder="1" applyAlignment="1" applyProtection="1">
      <alignment horizontal="center" vertical="center"/>
      <protection locked="0"/>
    </xf>
    <xf numFmtId="0" fontId="24" fillId="2" borderId="0" xfId="0" applyFont="1" applyFill="1" applyAlignment="1" applyProtection="1">
      <alignment vertical="center"/>
      <protection locked="0"/>
    </xf>
    <xf numFmtId="0" fontId="22" fillId="3" borderId="0" xfId="0" applyFont="1" applyFill="1" applyAlignment="1" applyProtection="1">
      <alignment vertical="center"/>
      <protection locked="0"/>
    </xf>
    <xf numFmtId="0" fontId="18" fillId="2" borderId="14" xfId="0" applyFont="1" applyFill="1" applyBorder="1" applyAlignment="1" applyProtection="1">
      <alignment horizontal="center" vertical="center"/>
      <protection locked="0"/>
    </xf>
    <xf numFmtId="4" fontId="3" fillId="5" borderId="43" xfId="0" applyNumberFormat="1" applyFont="1" applyFill="1" applyBorder="1" applyAlignment="1" applyProtection="1">
      <alignment vertical="center"/>
      <protection locked="0"/>
    </xf>
    <xf numFmtId="0" fontId="3" fillId="2" borderId="14" xfId="0" applyFont="1" applyFill="1" applyBorder="1" applyAlignment="1" applyProtection="1">
      <alignment vertical="center" wrapText="1"/>
      <protection locked="0"/>
    </xf>
    <xf numFmtId="3" fontId="5" fillId="2" borderId="14" xfId="0" applyNumberFormat="1" applyFont="1" applyFill="1" applyBorder="1" applyAlignment="1" applyProtection="1">
      <alignment vertical="center"/>
    </xf>
    <xf numFmtId="3" fontId="7" fillId="2" borderId="14" xfId="0" applyNumberFormat="1" applyFont="1" applyFill="1" applyBorder="1" applyAlignment="1" applyProtection="1">
      <alignment vertical="center"/>
    </xf>
    <xf numFmtId="3" fontId="5" fillId="2" borderId="10" xfId="0" applyNumberFormat="1" applyFont="1" applyFill="1" applyBorder="1" applyAlignment="1" applyProtection="1">
      <alignment vertical="center"/>
    </xf>
    <xf numFmtId="10" fontId="2" fillId="0" borderId="14" xfId="0" applyNumberFormat="1" applyFont="1" applyBorder="1" applyAlignment="1" applyProtection="1">
      <alignment vertical="center"/>
    </xf>
    <xf numFmtId="10" fontId="2" fillId="0" borderId="0" xfId="0" applyNumberFormat="1" applyFont="1" applyBorder="1" applyAlignment="1" applyProtection="1">
      <alignment vertical="center"/>
    </xf>
    <xf numFmtId="3" fontId="5" fillId="2" borderId="20" xfId="0" applyNumberFormat="1" applyFont="1" applyFill="1" applyBorder="1" applyAlignment="1" applyProtection="1">
      <alignment vertical="center"/>
      <protection locked="0"/>
    </xf>
    <xf numFmtId="3" fontId="7" fillId="2" borderId="14" xfId="0" applyNumberFormat="1" applyFont="1" applyFill="1" applyBorder="1" applyAlignment="1" applyProtection="1">
      <alignment horizontal="center" vertical="center" wrapText="1"/>
      <protection locked="0"/>
    </xf>
    <xf numFmtId="3" fontId="5" fillId="5" borderId="14" xfId="0" applyNumberFormat="1" applyFont="1" applyFill="1" applyBorder="1" applyAlignment="1" applyProtection="1">
      <alignment horizontal="center" vertical="center" wrapText="1"/>
      <protection locked="0"/>
    </xf>
    <xf numFmtId="3" fontId="7" fillId="5" borderId="14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14" xfId="0" applyFont="1" applyFill="1" applyBorder="1" applyAlignment="1" applyProtection="1">
      <alignment horizontal="center"/>
    </xf>
    <xf numFmtId="4" fontId="5" fillId="2" borderId="19" xfId="0" applyNumberFormat="1" applyFont="1" applyFill="1" applyBorder="1" applyAlignment="1" applyProtection="1">
      <alignment horizontal="center" vertical="center"/>
    </xf>
    <xf numFmtId="3" fontId="7" fillId="2" borderId="14" xfId="0" applyNumberFormat="1" applyFont="1" applyFill="1" applyBorder="1" applyAlignment="1" applyProtection="1">
      <alignment horizontal="center" vertical="center"/>
    </xf>
    <xf numFmtId="3" fontId="7" fillId="2" borderId="20" xfId="0" applyNumberFormat="1" applyFont="1" applyFill="1" applyBorder="1" applyAlignment="1" applyProtection="1">
      <alignment horizontal="center" vertical="center"/>
    </xf>
    <xf numFmtId="3" fontId="5" fillId="2" borderId="14" xfId="0" applyNumberFormat="1" applyFont="1" applyFill="1" applyBorder="1" applyAlignment="1" applyProtection="1">
      <alignment horizontal="center" vertical="center" wrapText="1"/>
    </xf>
    <xf numFmtId="3" fontId="7" fillId="2" borderId="14" xfId="0" applyNumberFormat="1" applyFont="1" applyFill="1" applyBorder="1" applyAlignment="1" applyProtection="1">
      <alignment horizontal="center" vertical="center" wrapText="1"/>
    </xf>
    <xf numFmtId="3" fontId="10" fillId="2" borderId="14" xfId="0" applyNumberFormat="1" applyFont="1" applyFill="1" applyBorder="1" applyAlignment="1" applyProtection="1">
      <alignment horizontal="center" vertical="center" wrapText="1"/>
    </xf>
    <xf numFmtId="4" fontId="20" fillId="2" borderId="36" xfId="1" applyNumberFormat="1" applyFont="1" applyFill="1" applyBorder="1" applyAlignment="1" applyProtection="1">
      <alignment horizontal="right" vertical="center"/>
    </xf>
    <xf numFmtId="4" fontId="2" fillId="0" borderId="34" xfId="1" applyNumberFormat="1" applyFont="1" applyBorder="1" applyAlignment="1" applyProtection="1">
      <alignment horizontal="right" vertical="center"/>
    </xf>
    <xf numFmtId="4" fontId="3" fillId="0" borderId="34" xfId="1" applyNumberFormat="1" applyFont="1" applyBorder="1" applyAlignment="1" applyProtection="1">
      <alignment horizontal="right" vertical="center"/>
    </xf>
    <xf numFmtId="4" fontId="3" fillId="2" borderId="34" xfId="1" applyNumberFormat="1" applyFont="1" applyFill="1" applyBorder="1" applyAlignment="1" applyProtection="1">
      <alignment horizontal="right" vertical="center"/>
    </xf>
    <xf numFmtId="4" fontId="2" fillId="0" borderId="39" xfId="1" applyNumberFormat="1" applyFont="1" applyBorder="1" applyAlignment="1" applyProtection="1">
      <alignment horizontal="right" vertical="center"/>
    </xf>
    <xf numFmtId="4" fontId="6" fillId="2" borderId="43" xfId="0" applyNumberFormat="1" applyFont="1" applyFill="1" applyBorder="1" applyAlignment="1" applyProtection="1">
      <alignment horizontal="center" vertical="center"/>
    </xf>
    <xf numFmtId="4" fontId="6" fillId="2" borderId="38" xfId="0" applyNumberFormat="1" applyFont="1" applyFill="1" applyBorder="1" applyAlignment="1" applyProtection="1">
      <alignment horizontal="center" vertical="center"/>
    </xf>
    <xf numFmtId="4" fontId="17" fillId="2" borderId="34" xfId="1" applyNumberFormat="1" applyFont="1" applyFill="1" applyBorder="1" applyAlignment="1" applyProtection="1">
      <alignment horizontal="right" vertical="center"/>
    </xf>
    <xf numFmtId="4" fontId="4" fillId="2" borderId="14" xfId="1" applyNumberFormat="1" applyFont="1" applyFill="1" applyBorder="1" applyAlignment="1" applyProtection="1">
      <alignment horizontal="right" vertical="center"/>
    </xf>
    <xf numFmtId="4" fontId="4" fillId="2" borderId="34" xfId="1" applyNumberFormat="1" applyFont="1" applyFill="1" applyBorder="1" applyAlignment="1" applyProtection="1">
      <alignment horizontal="right" vertical="center"/>
    </xf>
    <xf numFmtId="4" fontId="2" fillId="2" borderId="14" xfId="0" applyNumberFormat="1" applyFont="1" applyFill="1" applyBorder="1" applyAlignment="1" applyProtection="1">
      <alignment vertical="center"/>
    </xf>
    <xf numFmtId="10" fontId="2" fillId="2" borderId="15" xfId="0" applyNumberFormat="1" applyFont="1" applyFill="1" applyBorder="1" applyAlignment="1" applyProtection="1">
      <alignment horizontal="center" vertical="center"/>
    </xf>
    <xf numFmtId="0" fontId="2" fillId="5" borderId="15" xfId="0" applyFont="1" applyFill="1" applyBorder="1" applyAlignment="1" applyProtection="1">
      <alignment horizontal="center" vertical="center"/>
      <protection locked="0"/>
    </xf>
    <xf numFmtId="0" fontId="8" fillId="2" borderId="0" xfId="0" applyFont="1" applyFill="1" applyAlignment="1" applyProtection="1">
      <alignment vertical="center"/>
      <protection locked="0"/>
    </xf>
    <xf numFmtId="49" fontId="17" fillId="2" borderId="44" xfId="1" applyNumberFormat="1" applyFont="1" applyFill="1" applyBorder="1" applyAlignment="1" applyProtection="1">
      <alignment horizontal="right" vertical="center"/>
      <protection locked="0"/>
    </xf>
    <xf numFmtId="4" fontId="2" fillId="2" borderId="16" xfId="0" applyNumberFormat="1" applyFont="1" applyFill="1" applyBorder="1" applyAlignment="1" applyProtection="1">
      <alignment vertical="center"/>
    </xf>
    <xf numFmtId="49" fontId="4" fillId="2" borderId="33" xfId="1" applyNumberFormat="1" applyFont="1" applyFill="1" applyBorder="1" applyAlignment="1" applyProtection="1">
      <alignment horizontal="right" vertical="center"/>
      <protection locked="0"/>
    </xf>
    <xf numFmtId="0" fontId="3" fillId="2" borderId="0" xfId="0" applyFont="1" applyFill="1" applyBorder="1" applyAlignment="1" applyProtection="1">
      <alignment vertical="center"/>
      <protection locked="0"/>
    </xf>
    <xf numFmtId="0" fontId="8" fillId="2" borderId="0" xfId="0" applyFont="1" applyFill="1" applyBorder="1" applyAlignment="1" applyProtection="1">
      <alignment vertical="center"/>
      <protection locked="0"/>
    </xf>
    <xf numFmtId="4" fontId="6" fillId="2" borderId="48" xfId="0" applyNumberFormat="1" applyFont="1" applyFill="1" applyBorder="1" applyAlignment="1" applyProtection="1">
      <alignment horizontal="center" vertical="center"/>
    </xf>
    <xf numFmtId="0" fontId="25" fillId="2" borderId="9" xfId="0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Border="1" applyAlignment="1" applyProtection="1">
      <alignment horizontal="right" vertical="center"/>
      <protection locked="0"/>
    </xf>
    <xf numFmtId="0" fontId="2" fillId="2" borderId="0" xfId="0" applyFont="1" applyFill="1" applyAlignment="1" applyProtection="1">
      <alignment horizontal="right" vertical="center"/>
      <protection locked="0"/>
    </xf>
    <xf numFmtId="0" fontId="2" fillId="2" borderId="15" xfId="0" applyFont="1" applyFill="1" applyBorder="1" applyAlignment="1" applyProtection="1">
      <alignment horizontal="center" vertical="center"/>
      <protection locked="0"/>
    </xf>
    <xf numFmtId="0" fontId="18" fillId="2" borderId="42" xfId="0" applyFont="1" applyFill="1" applyBorder="1" applyAlignment="1" applyProtection="1">
      <alignment horizontal="center" vertical="center" wrapText="1"/>
      <protection locked="0"/>
    </xf>
    <xf numFmtId="0" fontId="18" fillId="2" borderId="11" xfId="0" applyFont="1" applyFill="1" applyBorder="1" applyAlignment="1" applyProtection="1">
      <alignment horizontal="center" vertical="center" wrapText="1"/>
      <protection locked="0"/>
    </xf>
    <xf numFmtId="0" fontId="18" fillId="2" borderId="49" xfId="0" applyFont="1" applyFill="1" applyBorder="1" applyAlignment="1" applyProtection="1">
      <alignment horizontal="center" vertical="center" wrapText="1"/>
      <protection locked="0"/>
    </xf>
    <xf numFmtId="0" fontId="18" fillId="2" borderId="50" xfId="0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Protection="1">
      <protection locked="0"/>
    </xf>
    <xf numFmtId="0" fontId="2" fillId="2" borderId="1" xfId="0" applyFont="1" applyFill="1" applyBorder="1" applyProtection="1">
      <protection locked="0"/>
    </xf>
    <xf numFmtId="0" fontId="3" fillId="2" borderId="3" xfId="0" applyFont="1" applyFill="1" applyBorder="1" applyProtection="1">
      <protection locked="0"/>
    </xf>
    <xf numFmtId="0" fontId="3" fillId="2" borderId="2" xfId="0" applyFont="1" applyFill="1" applyBorder="1" applyProtection="1">
      <protection locked="0"/>
    </xf>
    <xf numFmtId="0" fontId="2" fillId="2" borderId="4" xfId="0" applyFont="1" applyFill="1" applyBorder="1" applyProtection="1">
      <protection locked="0"/>
    </xf>
    <xf numFmtId="0" fontId="3" fillId="2" borderId="5" xfId="0" applyFont="1" applyFill="1" applyBorder="1" applyProtection="1">
      <protection locked="0"/>
    </xf>
    <xf numFmtId="0" fontId="2" fillId="2" borderId="6" xfId="0" applyFont="1" applyFill="1" applyBorder="1" applyProtection="1">
      <protection locked="0"/>
    </xf>
    <xf numFmtId="0" fontId="2" fillId="2" borderId="7" xfId="0" applyFont="1" applyFill="1" applyBorder="1" applyProtection="1">
      <protection locked="0"/>
    </xf>
    <xf numFmtId="0" fontId="3" fillId="2" borderId="7" xfId="0" applyFont="1" applyFill="1" applyBorder="1" applyProtection="1">
      <protection locked="0"/>
    </xf>
    <xf numFmtId="0" fontId="3" fillId="2" borderId="8" xfId="0" applyFont="1" applyFill="1" applyBorder="1" applyProtection="1">
      <protection locked="0"/>
    </xf>
    <xf numFmtId="4" fontId="2" fillId="2" borderId="46" xfId="0" applyNumberFormat="1" applyFont="1" applyFill="1" applyBorder="1" applyAlignment="1" applyProtection="1">
      <alignment vertical="center"/>
      <protection locked="0"/>
    </xf>
    <xf numFmtId="4" fontId="2" fillId="2" borderId="16" xfId="0" applyNumberFormat="1" applyFont="1" applyFill="1" applyBorder="1" applyAlignment="1" applyProtection="1">
      <alignment vertical="center"/>
      <protection locked="0"/>
    </xf>
    <xf numFmtId="4" fontId="2" fillId="2" borderId="13" xfId="0" applyNumberFormat="1" applyFont="1" applyFill="1" applyBorder="1" applyAlignment="1" applyProtection="1">
      <alignment vertical="center"/>
      <protection locked="0"/>
    </xf>
    <xf numFmtId="0" fontId="3" fillId="7" borderId="0" xfId="0" applyFont="1" applyFill="1" applyProtection="1"/>
    <xf numFmtId="4" fontId="17" fillId="2" borderId="14" xfId="1" applyNumberFormat="1" applyFont="1" applyFill="1" applyBorder="1" applyAlignment="1" applyProtection="1">
      <alignment horizontal="right" vertical="center"/>
    </xf>
    <xf numFmtId="4" fontId="17" fillId="8" borderId="14" xfId="1" applyNumberFormat="1" applyFont="1" applyFill="1" applyBorder="1" applyAlignment="1" applyProtection="1">
      <alignment horizontal="right" vertical="center"/>
    </xf>
    <xf numFmtId="4" fontId="17" fillId="8" borderId="45" xfId="1" applyNumberFormat="1" applyFont="1" applyFill="1" applyBorder="1" applyAlignment="1" applyProtection="1">
      <alignment horizontal="right" vertical="center"/>
    </xf>
    <xf numFmtId="4" fontId="4" fillId="2" borderId="45" xfId="1" applyNumberFormat="1" applyFont="1" applyFill="1" applyBorder="1" applyAlignment="1" applyProtection="1">
      <alignment horizontal="right" vertical="center"/>
    </xf>
    <xf numFmtId="4" fontId="2" fillId="2" borderId="42" xfId="0" applyNumberFormat="1" applyFont="1" applyFill="1" applyBorder="1" applyAlignment="1" applyProtection="1">
      <alignment vertical="center"/>
    </xf>
    <xf numFmtId="4" fontId="2" fillId="2" borderId="11" xfId="0" applyNumberFormat="1" applyFont="1" applyFill="1" applyBorder="1" applyAlignment="1" applyProtection="1">
      <alignment vertical="center"/>
    </xf>
    <xf numFmtId="0" fontId="2" fillId="2" borderId="34" xfId="0" applyFont="1" applyFill="1" applyBorder="1" applyAlignment="1" applyProtection="1">
      <alignment horizontal="center" vertical="center"/>
    </xf>
    <xf numFmtId="4" fontId="2" fillId="2" borderId="33" xfId="0" applyNumberFormat="1" applyFont="1" applyFill="1" applyBorder="1" applyAlignment="1" applyProtection="1">
      <alignment vertical="center"/>
    </xf>
    <xf numFmtId="4" fontId="2" fillId="2" borderId="10" xfId="0" applyNumberFormat="1" applyFont="1" applyFill="1" applyBorder="1" applyAlignment="1" applyProtection="1">
      <alignment vertical="center"/>
    </xf>
    <xf numFmtId="4" fontId="2" fillId="2" borderId="46" xfId="0" applyNumberFormat="1" applyFont="1" applyFill="1" applyBorder="1" applyAlignment="1" applyProtection="1">
      <alignment vertical="center"/>
    </xf>
    <xf numFmtId="4" fontId="2" fillId="2" borderId="13" xfId="0" applyNumberFormat="1" applyFont="1" applyFill="1" applyBorder="1" applyAlignment="1" applyProtection="1">
      <alignment vertical="center"/>
    </xf>
    <xf numFmtId="0" fontId="2" fillId="2" borderId="47" xfId="0" applyFont="1" applyFill="1" applyBorder="1" applyAlignment="1" applyProtection="1">
      <alignment horizontal="center" vertical="center"/>
    </xf>
    <xf numFmtId="0" fontId="2" fillId="2" borderId="39" xfId="0" applyFont="1" applyFill="1" applyBorder="1" applyAlignment="1" applyProtection="1">
      <alignment horizontal="center" vertical="center"/>
    </xf>
    <xf numFmtId="4" fontId="2" fillId="2" borderId="38" xfId="0" applyNumberFormat="1" applyFont="1" applyFill="1" applyBorder="1" applyAlignment="1" applyProtection="1">
      <alignment vertical="center"/>
    </xf>
    <xf numFmtId="0" fontId="2" fillId="2" borderId="3" xfId="0" applyFont="1" applyFill="1" applyBorder="1" applyProtection="1">
      <protection locked="0"/>
    </xf>
    <xf numFmtId="0" fontId="14" fillId="6" borderId="14" xfId="0" applyFont="1" applyFill="1" applyBorder="1" applyAlignment="1" applyProtection="1">
      <alignment horizontal="center" vertical="center" wrapText="1"/>
    </xf>
    <xf numFmtId="0" fontId="2" fillId="2" borderId="14" xfId="0" applyFont="1" applyFill="1" applyBorder="1" applyAlignment="1" applyProtection="1">
      <alignment horizontal="center" vertical="center"/>
    </xf>
    <xf numFmtId="0" fontId="12" fillId="2" borderId="0" xfId="0" applyFont="1" applyFill="1" applyAlignment="1" applyProtection="1">
      <alignment vertical="center"/>
    </xf>
    <xf numFmtId="0" fontId="12" fillId="3" borderId="0" xfId="0" applyFont="1" applyFill="1" applyAlignment="1" applyProtection="1">
      <alignment vertical="center"/>
    </xf>
    <xf numFmtId="0" fontId="11" fillId="2" borderId="0" xfId="0" applyFont="1" applyFill="1" applyAlignment="1" applyProtection="1">
      <alignment vertical="center"/>
    </xf>
    <xf numFmtId="0" fontId="6" fillId="4" borderId="0" xfId="0" applyFont="1" applyFill="1" applyAlignment="1" applyProtection="1">
      <alignment vertical="center"/>
    </xf>
    <xf numFmtId="0" fontId="3" fillId="2" borderId="0" xfId="0" applyFont="1" applyFill="1" applyAlignment="1" applyProtection="1">
      <alignment vertical="center" wrapText="1"/>
    </xf>
    <xf numFmtId="0" fontId="3" fillId="2" borderId="0" xfId="0" applyFont="1" applyFill="1" applyAlignment="1" applyProtection="1">
      <alignment horizontal="center" vertical="center"/>
    </xf>
    <xf numFmtId="0" fontId="5" fillId="2" borderId="14" xfId="0" applyFont="1" applyFill="1" applyBorder="1" applyAlignment="1" applyProtection="1">
      <alignment vertical="center" wrapText="1"/>
    </xf>
    <xf numFmtId="0" fontId="5" fillId="2" borderId="0" xfId="0" applyFont="1" applyFill="1" applyProtection="1"/>
    <xf numFmtId="0" fontId="5" fillId="2" borderId="14" xfId="0" applyFont="1" applyFill="1" applyBorder="1" applyAlignment="1" applyProtection="1">
      <alignment horizontal="center" vertical="center" wrapText="1"/>
    </xf>
    <xf numFmtId="0" fontId="5" fillId="2" borderId="0" xfId="0" applyFont="1" applyFill="1" applyBorder="1" applyAlignment="1" applyProtection="1">
      <alignment horizontal="center" vertical="center" wrapText="1"/>
    </xf>
    <xf numFmtId="1" fontId="5" fillId="2" borderId="0" xfId="0" applyNumberFormat="1" applyFont="1" applyFill="1" applyBorder="1" applyAlignment="1" applyProtection="1">
      <alignment horizontal="center" vertical="center"/>
    </xf>
    <xf numFmtId="0" fontId="7" fillId="2" borderId="14" xfId="0" applyFont="1" applyFill="1" applyBorder="1" applyAlignment="1" applyProtection="1">
      <alignment vertical="center" wrapText="1"/>
    </xf>
    <xf numFmtId="0" fontId="5" fillId="2" borderId="10" xfId="0" applyFont="1" applyFill="1" applyBorder="1" applyAlignment="1" applyProtection="1">
      <alignment vertical="center" wrapText="1"/>
    </xf>
    <xf numFmtId="0" fontId="5" fillId="2" borderId="0" xfId="0" applyFont="1" applyFill="1" applyBorder="1" applyProtection="1"/>
    <xf numFmtId="0" fontId="5" fillId="2" borderId="10" xfId="0" applyFont="1" applyFill="1" applyBorder="1" applyAlignment="1" applyProtection="1">
      <alignment horizontal="center" vertical="center" wrapText="1"/>
    </xf>
    <xf numFmtId="0" fontId="7" fillId="2" borderId="0" xfId="0" applyFont="1" applyFill="1" applyBorder="1" applyAlignment="1" applyProtection="1">
      <alignment vertical="center" wrapText="1"/>
    </xf>
    <xf numFmtId="0" fontId="7" fillId="2" borderId="14" xfId="0" applyFont="1" applyFill="1" applyBorder="1" applyAlignment="1" applyProtection="1">
      <alignment horizontal="center" vertical="center" wrapText="1"/>
    </xf>
    <xf numFmtId="0" fontId="18" fillId="2" borderId="0" xfId="0" applyFont="1" applyFill="1" applyBorder="1" applyAlignment="1" applyProtection="1">
      <alignment horizontal="center" vertical="center" wrapText="1"/>
      <protection locked="0"/>
    </xf>
    <xf numFmtId="4" fontId="3" fillId="2" borderId="0" xfId="0" applyNumberFormat="1" applyFont="1" applyFill="1" applyBorder="1" applyAlignment="1" applyProtection="1">
      <alignment vertical="center"/>
      <protection locked="0"/>
    </xf>
    <xf numFmtId="4" fontId="2" fillId="2" borderId="0" xfId="0" applyNumberFormat="1" applyFont="1" applyFill="1" applyBorder="1" applyAlignment="1" applyProtection="1">
      <alignment vertical="center"/>
      <protection locked="0"/>
    </xf>
    <xf numFmtId="4" fontId="3" fillId="5" borderId="48" xfId="0" applyNumberFormat="1" applyFont="1" applyFill="1" applyBorder="1" applyAlignment="1" applyProtection="1">
      <alignment vertical="center"/>
      <protection locked="0"/>
    </xf>
    <xf numFmtId="0" fontId="2" fillId="9" borderId="14" xfId="0" applyFont="1" applyFill="1" applyBorder="1" applyAlignment="1" applyProtection="1">
      <alignment horizontal="center" vertical="center"/>
      <protection locked="0"/>
    </xf>
    <xf numFmtId="4" fontId="17" fillId="2" borderId="14" xfId="1" applyNumberFormat="1" applyFont="1" applyFill="1" applyBorder="1" applyAlignment="1" applyProtection="1">
      <alignment horizontal="right" vertical="center"/>
      <protection locked="0"/>
    </xf>
    <xf numFmtId="3" fontId="12" fillId="3" borderId="0" xfId="0" applyNumberFormat="1" applyFont="1" applyFill="1" applyAlignment="1" applyProtection="1">
      <alignment vertical="center"/>
      <protection locked="0"/>
    </xf>
    <xf numFmtId="0" fontId="0" fillId="2" borderId="0" xfId="0" applyFill="1" applyProtection="1">
      <protection locked="0"/>
    </xf>
    <xf numFmtId="0" fontId="0" fillId="3" borderId="0" xfId="0" applyFill="1" applyProtection="1">
      <protection locked="0"/>
    </xf>
    <xf numFmtId="0" fontId="3" fillId="2" borderId="0" xfId="0" applyFont="1" applyFill="1" applyAlignment="1" applyProtection="1">
      <alignment horizontal="right" vertical="center"/>
      <protection locked="0"/>
    </xf>
    <xf numFmtId="0" fontId="3" fillId="2" borderId="0" xfId="0" quotePrefix="1" applyFont="1" applyFill="1" applyProtection="1">
      <protection locked="0"/>
    </xf>
    <xf numFmtId="0" fontId="3" fillId="5" borderId="14" xfId="0" applyFont="1" applyFill="1" applyBorder="1" applyAlignment="1" applyProtection="1">
      <alignment horizontal="right" vertical="center"/>
      <protection locked="0"/>
    </xf>
    <xf numFmtId="0" fontId="3" fillId="3" borderId="0" xfId="0" applyFont="1" applyFill="1" applyProtection="1">
      <protection locked="0"/>
    </xf>
    <xf numFmtId="0" fontId="9" fillId="2" borderId="0" xfId="0" applyFont="1" applyFill="1" applyAlignment="1" applyProtection="1">
      <alignment horizontal="center"/>
      <protection locked="0"/>
    </xf>
    <xf numFmtId="0" fontId="3" fillId="2" borderId="0" xfId="0" quotePrefix="1" applyFont="1" applyFill="1" applyAlignment="1" applyProtection="1">
      <alignment horizontal="left" vertical="center" wrapText="1"/>
      <protection locked="0"/>
    </xf>
    <xf numFmtId="0" fontId="16" fillId="2" borderId="0" xfId="0" applyFont="1" applyFill="1" applyBorder="1" applyAlignment="1" applyProtection="1">
      <alignment horizontal="center" vertical="center"/>
      <protection locked="0"/>
    </xf>
    <xf numFmtId="0" fontId="16" fillId="6" borderId="1" xfId="0" applyFont="1" applyFill="1" applyBorder="1" applyAlignment="1" applyProtection="1">
      <alignment horizontal="center" vertical="center"/>
      <protection locked="0"/>
    </xf>
    <xf numFmtId="0" fontId="16" fillId="6" borderId="3" xfId="0" applyFont="1" applyFill="1" applyBorder="1" applyAlignment="1" applyProtection="1">
      <alignment horizontal="center" vertical="center"/>
      <protection locked="0"/>
    </xf>
    <xf numFmtId="0" fontId="16" fillId="6" borderId="2" xfId="0" applyFont="1" applyFill="1" applyBorder="1" applyAlignment="1" applyProtection="1">
      <alignment horizontal="center" vertical="center"/>
      <protection locked="0"/>
    </xf>
    <xf numFmtId="0" fontId="16" fillId="6" borderId="31" xfId="0" applyFont="1" applyFill="1" applyBorder="1" applyAlignment="1" applyProtection="1">
      <alignment horizontal="center" vertical="center"/>
      <protection locked="0"/>
    </xf>
    <xf numFmtId="0" fontId="16" fillId="6" borderId="12" xfId="0" applyFont="1" applyFill="1" applyBorder="1" applyAlignment="1" applyProtection="1">
      <alignment horizontal="center" vertical="center"/>
      <protection locked="0"/>
    </xf>
    <xf numFmtId="0" fontId="16" fillId="6" borderId="32" xfId="0" applyFont="1" applyFill="1" applyBorder="1" applyAlignment="1" applyProtection="1">
      <alignment horizontal="center" vertical="center"/>
      <protection locked="0"/>
    </xf>
    <xf numFmtId="4" fontId="16" fillId="6" borderId="27" xfId="1" applyNumberFormat="1" applyFont="1" applyFill="1" applyBorder="1" applyAlignment="1" applyProtection="1">
      <alignment horizontal="center" vertical="center" wrapText="1"/>
      <protection locked="0"/>
    </xf>
    <xf numFmtId="4" fontId="16" fillId="6" borderId="30" xfId="1" applyNumberFormat="1" applyFont="1" applyFill="1" applyBorder="1" applyAlignment="1" applyProtection="1">
      <alignment horizontal="center" vertical="center" wrapText="1"/>
      <protection locked="0"/>
    </xf>
    <xf numFmtId="0" fontId="4" fillId="2" borderId="14" xfId="1" applyFont="1" applyFill="1" applyBorder="1" applyAlignment="1" applyProtection="1">
      <alignment horizontal="left" vertical="center"/>
      <protection locked="0"/>
    </xf>
    <xf numFmtId="0" fontId="17" fillId="2" borderId="14" xfId="1" applyFont="1" applyFill="1" applyBorder="1" applyAlignment="1" applyProtection="1">
      <alignment horizontal="left" vertical="center"/>
      <protection locked="0"/>
    </xf>
    <xf numFmtId="0" fontId="17" fillId="2" borderId="34" xfId="1" applyFont="1" applyFill="1" applyBorder="1" applyAlignment="1" applyProtection="1">
      <alignment horizontal="left" vertical="center"/>
      <protection locked="0"/>
    </xf>
    <xf numFmtId="0" fontId="16" fillId="6" borderId="25" xfId="1" applyFont="1" applyFill="1" applyBorder="1" applyAlignment="1" applyProtection="1">
      <alignment horizontal="center" vertical="center" wrapText="1"/>
      <protection locked="0"/>
    </xf>
    <xf numFmtId="0" fontId="16" fillId="6" borderId="29" xfId="1" applyFont="1" applyFill="1" applyBorder="1" applyAlignment="1" applyProtection="1">
      <alignment horizontal="center" vertical="center" wrapText="1"/>
      <protection locked="0"/>
    </xf>
    <xf numFmtId="4" fontId="16" fillId="6" borderId="26" xfId="1" applyNumberFormat="1" applyFont="1" applyFill="1" applyBorder="1" applyAlignment="1" applyProtection="1">
      <alignment horizontal="center" vertical="center" wrapText="1"/>
      <protection locked="0"/>
    </xf>
    <xf numFmtId="4" fontId="16" fillId="6" borderId="25" xfId="1" applyNumberFormat="1" applyFont="1" applyFill="1" applyBorder="1" applyAlignment="1" applyProtection="1">
      <alignment horizontal="center" vertical="center" wrapText="1"/>
      <protection locked="0"/>
    </xf>
    <xf numFmtId="4" fontId="16" fillId="6" borderId="29" xfId="1" applyNumberFormat="1" applyFont="1" applyFill="1" applyBorder="1" applyAlignment="1" applyProtection="1">
      <alignment horizontal="center" vertical="center" wrapText="1"/>
      <protection locked="0"/>
    </xf>
    <xf numFmtId="0" fontId="2" fillId="2" borderId="4" xfId="0" applyFont="1" applyFill="1" applyBorder="1" applyAlignment="1" applyProtection="1">
      <alignment horizontal="left" vertical="center" wrapText="1"/>
      <protection locked="0"/>
    </xf>
    <xf numFmtId="0" fontId="2" fillId="2" borderId="0" xfId="0" applyFont="1" applyFill="1" applyBorder="1" applyAlignment="1" applyProtection="1">
      <alignment horizontal="left" vertical="center" wrapText="1"/>
      <protection locked="0"/>
    </xf>
    <xf numFmtId="0" fontId="2" fillId="2" borderId="5" xfId="0" applyFont="1" applyFill="1" applyBorder="1" applyAlignment="1" applyProtection="1">
      <alignment horizontal="left" vertical="center" wrapText="1"/>
      <protection locked="0"/>
    </xf>
    <xf numFmtId="0" fontId="8" fillId="2" borderId="14" xfId="0" applyFont="1" applyFill="1" applyBorder="1" applyAlignment="1" applyProtection="1">
      <alignment horizontal="center" vertical="center"/>
      <protection locked="0"/>
    </xf>
    <xf numFmtId="49" fontId="16" fillId="6" borderId="24" xfId="1" applyNumberFormat="1" applyFont="1" applyFill="1" applyBorder="1" applyAlignment="1" applyProtection="1">
      <alignment vertical="center" wrapText="1"/>
      <protection locked="0"/>
    </xf>
    <xf numFmtId="49" fontId="16" fillId="6" borderId="28" xfId="1" applyNumberFormat="1" applyFont="1" applyFill="1" applyBorder="1" applyAlignment="1" applyProtection="1">
      <alignment vertical="center" wrapText="1"/>
      <protection locked="0"/>
    </xf>
  </cellXfs>
  <cellStyles count="3">
    <cellStyle name="Normal" xfId="0" builtinId="0"/>
    <cellStyle name="Normal 2" xfId="1" xr:uid="{00000000-0005-0000-0000-000001000000}"/>
    <cellStyle name="Percent" xfId="2" builtinId="5"/>
  </cellStyles>
  <dxfs count="1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ropbox/GHIDURI%20POR%20ADR%20NV/LUCRU/GHID%20131%20A/LUCRU%202%20-%20Primit%2007%20iulie/11.07.2022%20GHID%20131.A/Anexa%201.5.a_Macheta%20financiara_Ghid%20131.A_11.07%20202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novo/Dropbox/GHIDURI%20POR%20ADR%20NV/LUCRU/GHID%20131%20B/LUCRU%202%20Primit%2007%20iulie/Anexa%201.5.a_Macheta%20financiara_Ghid%20131.B_v.2_11.07.202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ropbox/GHIDURI%20POR%20ADR%20NV/LUCRU/GHID%20523/Macheta%20financiara_calcul%20profit%20din%20exploatare_predar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-Instructiuni"/>
      <sheetName val="1-Inputuri"/>
      <sheetName val="2-Buget cerere"/>
      <sheetName val="3-Analiza financiara"/>
      <sheetName val="4-Rezumat indicatori"/>
      <sheetName val="5-Intreprinderi in dificultate"/>
    </sheetNames>
    <sheetDataSet>
      <sheetData sheetId="0"/>
      <sheetData sheetId="1">
        <row r="24">
          <cell r="E24">
            <v>5</v>
          </cell>
        </row>
        <row r="26">
          <cell r="E26">
            <v>5.3999999999999999E-2</v>
          </cell>
        </row>
      </sheetData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-Instructiuni"/>
      <sheetName val="1-Inputuri"/>
      <sheetName val="2-Buget cerere"/>
      <sheetName val="3-Analiza financiara"/>
      <sheetName val="4-Rezumat indicatori"/>
      <sheetName val="5-Intreprinderi in dificultate"/>
      <sheetName val="6-Imobilizari"/>
    </sheetNames>
    <sheetDataSet>
      <sheetData sheetId="0" refreshError="1"/>
      <sheetData sheetId="1"/>
      <sheetData sheetId="2" refreshError="1"/>
      <sheetData sheetId="3">
        <row r="120">
          <cell r="J120">
            <v>0</v>
          </cell>
        </row>
      </sheetData>
      <sheetData sheetId="4">
        <row r="3">
          <cell r="C3" t="str">
            <v>PROGRAMUL OPERAȚIONAL REGIONAL NORD-VEST 2021-2027</v>
          </cell>
        </row>
      </sheetData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uni"/>
      <sheetName val="Calcul profit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Y26"/>
  <sheetViews>
    <sheetView tabSelected="1" workbookViewId="0">
      <selection activeCell="K19" sqref="K19"/>
    </sheetView>
  </sheetViews>
  <sheetFormatPr defaultColWidth="8.88671875" defaultRowHeight="14.4" x14ac:dyDescent="0.3"/>
  <cols>
    <col min="1" max="1" width="8.88671875" style="206"/>
    <col min="2" max="2" width="5.88671875" style="206" customWidth="1"/>
    <col min="3" max="3" width="14.33203125" style="206" customWidth="1"/>
    <col min="4" max="4" width="13.44140625" style="206" customWidth="1"/>
    <col min="5" max="11" width="8.88671875" style="206"/>
    <col min="12" max="12" width="8.33203125" style="206" customWidth="1"/>
    <col min="13" max="13" width="10.6640625" style="206" customWidth="1"/>
    <col min="14" max="22" width="8.88671875" style="206"/>
    <col min="23" max="23" width="4.5546875" style="206" customWidth="1"/>
    <col min="24" max="16384" width="8.88671875" style="206"/>
  </cols>
  <sheetData>
    <row r="3" spans="2:23" x14ac:dyDescent="0.3">
      <c r="B3" s="205"/>
      <c r="C3" s="205"/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205"/>
      <c r="O3" s="205"/>
      <c r="P3" s="205"/>
      <c r="Q3" s="205"/>
      <c r="R3" s="205"/>
      <c r="S3" s="205"/>
      <c r="T3" s="205"/>
      <c r="U3" s="205"/>
      <c r="V3" s="205"/>
      <c r="W3" s="205"/>
    </row>
    <row r="4" spans="2:23" ht="18" x14ac:dyDescent="0.35">
      <c r="B4" s="211" t="s">
        <v>0</v>
      </c>
      <c r="C4" s="211"/>
      <c r="D4" s="211"/>
      <c r="E4" s="211"/>
      <c r="F4" s="2"/>
      <c r="G4" s="2"/>
      <c r="H4" s="2" t="s">
        <v>173</v>
      </c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05"/>
      <c r="W4" s="205"/>
    </row>
    <row r="5" spans="2:23" x14ac:dyDescent="0.3">
      <c r="B5" s="207"/>
      <c r="C5" s="208" t="s">
        <v>1</v>
      </c>
      <c r="D5" s="2"/>
      <c r="E5" s="2"/>
      <c r="F5" s="150"/>
      <c r="G5" s="2"/>
      <c r="H5" s="2"/>
      <c r="I5" s="2"/>
      <c r="J5" s="2"/>
      <c r="K5" s="2"/>
      <c r="L5" s="2"/>
      <c r="M5" s="209"/>
      <c r="N5" s="2"/>
      <c r="O5" s="2"/>
      <c r="P5" s="2"/>
      <c r="Q5" s="2"/>
      <c r="R5" s="2"/>
      <c r="S5" s="2"/>
      <c r="T5" s="2"/>
      <c r="U5" s="2"/>
      <c r="V5" s="205"/>
      <c r="W5" s="205"/>
    </row>
    <row r="6" spans="2:23" x14ac:dyDescent="0.3">
      <c r="B6" s="207"/>
      <c r="C6" s="212" t="s">
        <v>172</v>
      </c>
      <c r="D6" s="212"/>
      <c r="E6" s="212"/>
      <c r="F6" s="212"/>
      <c r="G6" s="212"/>
      <c r="H6" s="212"/>
      <c r="I6" s="212"/>
      <c r="J6" s="212"/>
      <c r="K6" s="212"/>
      <c r="L6" s="212"/>
      <c r="M6" s="212"/>
      <c r="N6" s="212"/>
      <c r="O6" s="212"/>
      <c r="P6" s="212"/>
      <c r="Q6" s="212"/>
      <c r="R6" s="212"/>
      <c r="S6" s="212"/>
      <c r="T6" s="212"/>
      <c r="U6" s="212"/>
      <c r="V6" s="212"/>
      <c r="W6" s="205"/>
    </row>
    <row r="7" spans="2:23" x14ac:dyDescent="0.3">
      <c r="B7" s="207"/>
      <c r="C7" s="212"/>
      <c r="D7" s="212"/>
      <c r="E7" s="212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05"/>
    </row>
    <row r="8" spans="2:23" x14ac:dyDescent="0.3">
      <c r="B8" s="207"/>
      <c r="C8" s="212" t="s">
        <v>166</v>
      </c>
      <c r="D8" s="212"/>
      <c r="E8" s="212"/>
      <c r="F8" s="212"/>
      <c r="G8" s="212"/>
      <c r="H8" s="212"/>
      <c r="I8" s="212"/>
      <c r="J8" s="212"/>
      <c r="K8" s="212"/>
      <c r="L8" s="212"/>
      <c r="M8" s="212"/>
      <c r="N8" s="212"/>
      <c r="O8" s="212"/>
      <c r="P8" s="212"/>
      <c r="Q8" s="212"/>
      <c r="R8" s="212"/>
      <c r="S8" s="212"/>
      <c r="T8" s="212"/>
      <c r="U8" s="212"/>
      <c r="V8" s="212"/>
      <c r="W8" s="205"/>
    </row>
    <row r="9" spans="2:23" x14ac:dyDescent="0.3">
      <c r="B9" s="207"/>
      <c r="C9" s="212"/>
      <c r="D9" s="212"/>
      <c r="E9" s="212"/>
      <c r="F9" s="212"/>
      <c r="G9" s="212"/>
      <c r="H9" s="212"/>
      <c r="I9" s="212"/>
      <c r="J9" s="212"/>
      <c r="K9" s="212"/>
      <c r="L9" s="212"/>
      <c r="M9" s="212"/>
      <c r="N9" s="212"/>
      <c r="O9" s="212"/>
      <c r="P9" s="212"/>
      <c r="Q9" s="212"/>
      <c r="R9" s="212"/>
      <c r="S9" s="212"/>
      <c r="T9" s="212"/>
      <c r="U9" s="212"/>
      <c r="V9" s="212"/>
      <c r="W9" s="205"/>
    </row>
    <row r="10" spans="2:23" ht="20.399999999999999" customHeight="1" x14ac:dyDescent="0.3">
      <c r="B10" s="207"/>
      <c r="C10" s="212" t="s">
        <v>169</v>
      </c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05"/>
    </row>
    <row r="11" spans="2:23" x14ac:dyDescent="0.3">
      <c r="B11" s="207"/>
      <c r="C11" s="212" t="s">
        <v>168</v>
      </c>
      <c r="D11" s="212"/>
      <c r="E11" s="212"/>
      <c r="F11" s="212"/>
      <c r="G11" s="212"/>
      <c r="H11" s="212"/>
      <c r="I11" s="212"/>
      <c r="J11" s="212"/>
      <c r="K11" s="212"/>
      <c r="L11" s="212"/>
      <c r="M11" s="212"/>
      <c r="N11" s="212"/>
      <c r="O11" s="212"/>
      <c r="P11" s="212"/>
      <c r="Q11" s="212"/>
      <c r="R11" s="212"/>
      <c r="S11" s="212"/>
      <c r="T11" s="212"/>
      <c r="U11" s="212"/>
      <c r="V11" s="212"/>
      <c r="W11" s="205"/>
    </row>
    <row r="12" spans="2:23" x14ac:dyDescent="0.3">
      <c r="B12" s="207"/>
      <c r="C12" s="212"/>
      <c r="D12" s="212"/>
      <c r="E12" s="212"/>
      <c r="F12" s="212"/>
      <c r="G12" s="212"/>
      <c r="H12" s="212"/>
      <c r="I12" s="212"/>
      <c r="J12" s="212"/>
      <c r="K12" s="212"/>
      <c r="L12" s="212"/>
      <c r="M12" s="212"/>
      <c r="N12" s="212"/>
      <c r="O12" s="212"/>
      <c r="P12" s="212"/>
      <c r="Q12" s="212"/>
      <c r="R12" s="212"/>
      <c r="S12" s="212"/>
      <c r="T12" s="212"/>
      <c r="U12" s="212"/>
      <c r="V12" s="212"/>
      <c r="W12" s="205"/>
    </row>
    <row r="13" spans="2:23" s="210" customFormat="1" thickBot="1" x14ac:dyDescent="0.3"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</row>
    <row r="14" spans="2:23" s="210" customFormat="1" thickBot="1" x14ac:dyDescent="0.3">
      <c r="B14" s="2"/>
      <c r="C14" s="2" t="s">
        <v>125</v>
      </c>
      <c r="D14" s="2"/>
      <c r="E14" s="2"/>
      <c r="F14" s="2"/>
      <c r="G14" s="2"/>
      <c r="H14" s="133">
        <v>5.3999999999999999E-2</v>
      </c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</row>
    <row r="15" spans="2:23" s="210" customFormat="1" ht="13.8" x14ac:dyDescent="0.25"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</row>
    <row r="16" spans="2:23" s="210" customFormat="1" ht="13.8" x14ac:dyDescent="0.25"/>
    <row r="17" spans="1:25" s="210" customFormat="1" ht="13.8" x14ac:dyDescent="0.25"/>
    <row r="18" spans="1:25" s="210" customFormat="1" ht="13.8" x14ac:dyDescent="0.25"/>
    <row r="19" spans="1:25" s="210" customFormat="1" ht="13.8" x14ac:dyDescent="0.25"/>
    <row r="20" spans="1:25" s="210" customFormat="1" ht="13.8" x14ac:dyDescent="0.25"/>
    <row r="21" spans="1:25" s="210" customFormat="1" ht="13.8" x14ac:dyDescent="0.25"/>
    <row r="22" spans="1:25" s="210" customFormat="1" ht="13.8" x14ac:dyDescent="0.25"/>
    <row r="23" spans="1:25" s="210" customFormat="1" ht="13.8" x14ac:dyDescent="0.25"/>
    <row r="24" spans="1:25" s="210" customFormat="1" ht="13.8" x14ac:dyDescent="0.25"/>
    <row r="25" spans="1:25" x14ac:dyDescent="0.3">
      <c r="A25" s="210"/>
      <c r="B25" s="210"/>
      <c r="C25" s="210"/>
      <c r="D25" s="210"/>
      <c r="E25" s="210"/>
      <c r="F25" s="210"/>
      <c r="G25" s="210"/>
      <c r="H25" s="210"/>
      <c r="I25" s="210"/>
      <c r="J25" s="210"/>
      <c r="K25" s="210"/>
      <c r="L25" s="210"/>
      <c r="M25" s="210"/>
      <c r="N25" s="210"/>
      <c r="O25" s="210"/>
      <c r="P25" s="210"/>
      <c r="Q25" s="210"/>
      <c r="R25" s="210"/>
      <c r="S25" s="210"/>
      <c r="T25" s="210"/>
      <c r="U25" s="210"/>
      <c r="V25" s="210"/>
      <c r="W25" s="210"/>
      <c r="X25" s="210"/>
      <c r="Y25" s="210"/>
    </row>
    <row r="26" spans="1:25" x14ac:dyDescent="0.3">
      <c r="A26" s="210"/>
      <c r="B26" s="210"/>
      <c r="C26" s="210"/>
      <c r="D26" s="210"/>
      <c r="E26" s="210"/>
      <c r="F26" s="210"/>
      <c r="G26" s="210"/>
      <c r="H26" s="210"/>
      <c r="I26" s="210"/>
      <c r="J26" s="210"/>
      <c r="K26" s="210"/>
      <c r="L26" s="210"/>
      <c r="M26" s="210"/>
      <c r="N26" s="210"/>
      <c r="O26" s="210"/>
      <c r="P26" s="210"/>
      <c r="Q26" s="210"/>
      <c r="R26" s="210"/>
      <c r="S26" s="210"/>
      <c r="T26" s="210"/>
      <c r="U26" s="210"/>
      <c r="V26" s="210"/>
      <c r="W26" s="210"/>
      <c r="X26" s="210"/>
      <c r="Y26" s="210"/>
    </row>
  </sheetData>
  <sheetProtection password="A2B8" sheet="1" objects="1" scenarios="1"/>
  <mergeCells count="5">
    <mergeCell ref="B4:E4"/>
    <mergeCell ref="C8:V9"/>
    <mergeCell ref="C11:V12"/>
    <mergeCell ref="C10:V10"/>
    <mergeCell ref="C6:V7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U68"/>
  <sheetViews>
    <sheetView topLeftCell="C47" zoomScale="84" zoomScaleNormal="84" workbookViewId="0">
      <selection activeCell="F70" sqref="F70"/>
    </sheetView>
  </sheetViews>
  <sheetFormatPr defaultColWidth="8.88671875" defaultRowHeight="13.8" x14ac:dyDescent="0.25"/>
  <cols>
    <col min="1" max="2" width="5.5546875" style="47" customWidth="1"/>
    <col min="3" max="3" width="5.88671875" style="47" customWidth="1"/>
    <col min="4" max="4" width="40.6640625" style="47" customWidth="1"/>
    <col min="5" max="5" width="12.6640625" style="47" customWidth="1"/>
    <col min="6" max="6" width="13.6640625" style="47" customWidth="1"/>
    <col min="7" max="7" width="13.88671875" style="47" customWidth="1"/>
    <col min="8" max="8" width="14" style="47" customWidth="1"/>
    <col min="9" max="9" width="13.33203125" style="47" customWidth="1"/>
    <col min="10" max="10" width="11.5546875" style="47" customWidth="1"/>
    <col min="11" max="11" width="15.33203125" style="47" customWidth="1"/>
    <col min="12" max="13" width="6.6640625" style="47" customWidth="1"/>
    <col min="14" max="14" width="5.88671875" style="47" customWidth="1"/>
    <col min="15" max="15" width="13.44140625" style="47" customWidth="1"/>
    <col min="16" max="16" width="14.6640625" style="47" customWidth="1"/>
    <col min="17" max="18" width="13.88671875" style="47" customWidth="1"/>
    <col min="19" max="19" width="16.109375" style="47" customWidth="1"/>
    <col min="20" max="20" width="8.88671875" style="47"/>
    <col min="21" max="21" width="5.33203125" style="47" customWidth="1"/>
    <col min="22" max="16384" width="8.88671875" style="47"/>
  </cols>
  <sheetData>
    <row r="2" spans="2:21" ht="8.4" customHeight="1" x14ac:dyDescent="0.25"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2:21" ht="8.4" customHeight="1" thickBot="1" x14ac:dyDescent="0.3"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2:21" ht="14.4" customHeight="1" x14ac:dyDescent="0.25">
      <c r="B4" s="2"/>
      <c r="C4" s="151" t="s">
        <v>167</v>
      </c>
      <c r="D4" s="178"/>
      <c r="E4" s="152"/>
      <c r="F4" s="152"/>
      <c r="G4" s="152"/>
      <c r="H4" s="152"/>
      <c r="I4" s="153"/>
      <c r="J4" s="46"/>
      <c r="K4" s="46"/>
      <c r="L4" s="2"/>
    </row>
    <row r="5" spans="2:21" ht="14.4" customHeight="1" x14ac:dyDescent="0.25">
      <c r="B5" s="2"/>
      <c r="C5" s="154" t="s">
        <v>149</v>
      </c>
      <c r="D5" s="46"/>
      <c r="E5" s="150"/>
      <c r="F5" s="150"/>
      <c r="G5" s="150"/>
      <c r="H5" s="150"/>
      <c r="I5" s="155"/>
      <c r="J5" s="46"/>
      <c r="K5" s="46"/>
      <c r="L5" s="2"/>
    </row>
    <row r="6" spans="2:21" ht="14.4" customHeight="1" x14ac:dyDescent="0.25">
      <c r="B6" s="2"/>
      <c r="C6" s="230" t="s">
        <v>150</v>
      </c>
      <c r="D6" s="231"/>
      <c r="E6" s="231"/>
      <c r="F6" s="231"/>
      <c r="G6" s="231"/>
      <c r="H6" s="231"/>
      <c r="I6" s="232"/>
      <c r="J6" s="46"/>
      <c r="K6" s="46"/>
      <c r="L6" s="2"/>
    </row>
    <row r="7" spans="2:21" ht="17.25" customHeight="1" x14ac:dyDescent="0.25">
      <c r="B7" s="2"/>
      <c r="C7" s="230" t="s">
        <v>151</v>
      </c>
      <c r="D7" s="231"/>
      <c r="E7" s="231"/>
      <c r="F7" s="231"/>
      <c r="G7" s="231"/>
      <c r="H7" s="231"/>
      <c r="I7" s="232"/>
      <c r="J7" s="46"/>
      <c r="K7" s="46"/>
      <c r="L7" s="2"/>
      <c r="O7" s="163"/>
    </row>
    <row r="8" spans="2:21" ht="14.4" thickBot="1" x14ac:dyDescent="0.3">
      <c r="B8" s="2"/>
      <c r="C8" s="156" t="s">
        <v>152</v>
      </c>
      <c r="D8" s="157"/>
      <c r="E8" s="158"/>
      <c r="F8" s="158"/>
      <c r="G8" s="158"/>
      <c r="H8" s="158"/>
      <c r="I8" s="159"/>
      <c r="J8" s="2"/>
      <c r="K8" s="2"/>
      <c r="L8" s="2"/>
    </row>
    <row r="9" spans="2:21" x14ac:dyDescent="0.25"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1" spans="2:21" x14ac:dyDescent="0.25"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N11" s="2"/>
      <c r="O11" s="2"/>
      <c r="P11" s="2"/>
      <c r="Q11" s="2"/>
      <c r="R11" s="2"/>
      <c r="S11" s="2"/>
      <c r="T11" s="2"/>
      <c r="U11" s="2"/>
    </row>
    <row r="12" spans="2:21" ht="14.4" thickBot="1" x14ac:dyDescent="0.3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N12" s="2"/>
      <c r="O12" s="2"/>
      <c r="P12" s="2"/>
      <c r="Q12" s="2"/>
      <c r="R12" s="2"/>
      <c r="S12" s="2"/>
      <c r="T12" s="2"/>
      <c r="U12" s="2"/>
    </row>
    <row r="13" spans="2:21" ht="24" customHeight="1" x14ac:dyDescent="0.25">
      <c r="B13" s="2"/>
      <c r="C13" s="234" t="s">
        <v>28</v>
      </c>
      <c r="D13" s="225" t="s">
        <v>29</v>
      </c>
      <c r="E13" s="227" t="s">
        <v>30</v>
      </c>
      <c r="F13" s="227"/>
      <c r="G13" s="228" t="s">
        <v>31</v>
      </c>
      <c r="H13" s="227" t="s">
        <v>32</v>
      </c>
      <c r="I13" s="227"/>
      <c r="J13" s="228" t="s">
        <v>33</v>
      </c>
      <c r="K13" s="220" t="s">
        <v>10</v>
      </c>
      <c r="L13" s="2"/>
      <c r="N13" s="2"/>
      <c r="O13" s="214" t="s">
        <v>34</v>
      </c>
      <c r="P13" s="215"/>
      <c r="Q13" s="215"/>
      <c r="R13" s="215"/>
      <c r="S13" s="215"/>
      <c r="T13" s="216"/>
      <c r="U13" s="2"/>
    </row>
    <row r="14" spans="2:21" ht="36.6" customHeight="1" x14ac:dyDescent="0.25">
      <c r="B14" s="2"/>
      <c r="C14" s="235"/>
      <c r="D14" s="226"/>
      <c r="E14" s="48" t="s">
        <v>35</v>
      </c>
      <c r="F14" s="48" t="s">
        <v>36</v>
      </c>
      <c r="G14" s="229"/>
      <c r="H14" s="48" t="s">
        <v>35</v>
      </c>
      <c r="I14" s="48" t="s">
        <v>37</v>
      </c>
      <c r="J14" s="229"/>
      <c r="K14" s="221"/>
      <c r="L14" s="2"/>
      <c r="N14" s="2"/>
      <c r="O14" s="217"/>
      <c r="P14" s="218"/>
      <c r="Q14" s="218"/>
      <c r="R14" s="218"/>
      <c r="S14" s="218"/>
      <c r="T14" s="219"/>
      <c r="U14" s="2"/>
    </row>
    <row r="15" spans="2:21" ht="27.6" customHeight="1" x14ac:dyDescent="0.25">
      <c r="B15" s="2"/>
      <c r="C15" s="49" t="s">
        <v>38</v>
      </c>
      <c r="D15" s="222" t="s">
        <v>39</v>
      </c>
      <c r="E15" s="223"/>
      <c r="F15" s="223"/>
      <c r="G15" s="223"/>
      <c r="H15" s="223"/>
      <c r="I15" s="223"/>
      <c r="J15" s="223"/>
      <c r="K15" s="224"/>
      <c r="L15" s="2"/>
      <c r="N15" s="2"/>
      <c r="O15" s="146" t="s">
        <v>162</v>
      </c>
      <c r="P15" s="50" t="s">
        <v>163</v>
      </c>
      <c r="Q15" s="50" t="s">
        <v>164</v>
      </c>
      <c r="R15" s="147" t="s">
        <v>165</v>
      </c>
      <c r="S15" s="50" t="s">
        <v>10</v>
      </c>
      <c r="T15" s="51" t="s">
        <v>40</v>
      </c>
      <c r="U15" s="2"/>
    </row>
    <row r="16" spans="2:21" ht="19.95" customHeight="1" x14ac:dyDescent="0.25">
      <c r="B16" s="2"/>
      <c r="C16" s="52" t="s">
        <v>41</v>
      </c>
      <c r="D16" s="53" t="s">
        <v>42</v>
      </c>
      <c r="E16" s="54"/>
      <c r="F16" s="54"/>
      <c r="G16" s="164">
        <f>E16+F16</f>
        <v>0</v>
      </c>
      <c r="H16" s="54"/>
      <c r="I16" s="54"/>
      <c r="J16" s="164">
        <f>H16+I16</f>
        <v>0</v>
      </c>
      <c r="K16" s="129">
        <f>G16+J16</f>
        <v>0</v>
      </c>
      <c r="L16" s="2"/>
      <c r="N16" s="2"/>
      <c r="O16" s="55"/>
      <c r="P16" s="56"/>
      <c r="Q16" s="56"/>
      <c r="R16" s="56"/>
      <c r="S16" s="132">
        <f t="shared" ref="S16:S18" si="0">SUM(O16:R16)</f>
        <v>0</v>
      </c>
      <c r="T16" s="170" t="str">
        <f>IF(S16=K16,"OK","ERROR")</f>
        <v>OK</v>
      </c>
      <c r="U16" s="2"/>
    </row>
    <row r="17" spans="2:21" ht="27.6" customHeight="1" x14ac:dyDescent="0.25">
      <c r="B17" s="2"/>
      <c r="C17" s="52" t="s">
        <v>43</v>
      </c>
      <c r="D17" s="53" t="s">
        <v>44</v>
      </c>
      <c r="E17" s="54"/>
      <c r="F17" s="54"/>
      <c r="G17" s="164">
        <f t="shared" ref="G17:G18" si="1">E17+F17</f>
        <v>0</v>
      </c>
      <c r="H17" s="54"/>
      <c r="I17" s="54"/>
      <c r="J17" s="164">
        <f>H17+I17</f>
        <v>0</v>
      </c>
      <c r="K17" s="129">
        <f>G17+J17</f>
        <v>0</v>
      </c>
      <c r="L17" s="2"/>
      <c r="N17" s="2"/>
      <c r="O17" s="55"/>
      <c r="P17" s="56"/>
      <c r="Q17" s="56"/>
      <c r="R17" s="56"/>
      <c r="S17" s="132">
        <f t="shared" si="0"/>
        <v>0</v>
      </c>
      <c r="T17" s="170" t="str">
        <f>IF(S17=K17,"OK","ERROR")</f>
        <v>OK</v>
      </c>
      <c r="U17" s="2"/>
    </row>
    <row r="18" spans="2:21" ht="27.6" customHeight="1" x14ac:dyDescent="0.25">
      <c r="B18" s="2"/>
      <c r="C18" s="52" t="s">
        <v>45</v>
      </c>
      <c r="D18" s="53" t="s">
        <v>46</v>
      </c>
      <c r="E18" s="54"/>
      <c r="F18" s="54"/>
      <c r="G18" s="164">
        <f t="shared" si="1"/>
        <v>0</v>
      </c>
      <c r="H18" s="54"/>
      <c r="I18" s="54"/>
      <c r="J18" s="164">
        <f>H18+I18</f>
        <v>0</v>
      </c>
      <c r="K18" s="129">
        <f>G18+J18</f>
        <v>0</v>
      </c>
      <c r="L18" s="2"/>
      <c r="N18" s="2"/>
      <c r="O18" s="55"/>
      <c r="P18" s="56"/>
      <c r="Q18" s="56"/>
      <c r="R18" s="56"/>
      <c r="S18" s="132">
        <f t="shared" si="0"/>
        <v>0</v>
      </c>
      <c r="T18" s="170" t="str">
        <f>IF(S18=K18,"OK","ERROR")</f>
        <v>OK</v>
      </c>
      <c r="U18" s="2"/>
    </row>
    <row r="19" spans="2:21" ht="19.95" customHeight="1" x14ac:dyDescent="0.25">
      <c r="B19" s="2"/>
      <c r="C19" s="52"/>
      <c r="D19" s="57" t="s">
        <v>47</v>
      </c>
      <c r="E19" s="130">
        <f>SUM(E16:E18)</f>
        <v>0</v>
      </c>
      <c r="F19" s="130">
        <f t="shared" ref="F19:K19" si="2">SUM(F16:F18)</f>
        <v>0</v>
      </c>
      <c r="G19" s="130">
        <f t="shared" si="2"/>
        <v>0</v>
      </c>
      <c r="H19" s="130">
        <f t="shared" si="2"/>
        <v>0</v>
      </c>
      <c r="I19" s="130">
        <f t="shared" si="2"/>
        <v>0</v>
      </c>
      <c r="J19" s="130">
        <f t="shared" si="2"/>
        <v>0</v>
      </c>
      <c r="K19" s="130">
        <f t="shared" si="2"/>
        <v>0</v>
      </c>
      <c r="L19" s="2"/>
      <c r="N19" s="2"/>
      <c r="O19" s="168">
        <f>SUM(O16:O18)</f>
        <v>0</v>
      </c>
      <c r="P19" s="132">
        <f t="shared" ref="P19:R19" si="3">SUM(P16:P18)</f>
        <v>0</v>
      </c>
      <c r="Q19" s="132">
        <f t="shared" si="3"/>
        <v>0</v>
      </c>
      <c r="R19" s="169">
        <f t="shared" si="3"/>
        <v>0</v>
      </c>
      <c r="S19" s="132">
        <f>SUM(O19:R19)</f>
        <v>0</v>
      </c>
      <c r="T19" s="170" t="str">
        <f>IF(S19=K19,"OK","ERROR")</f>
        <v>OK</v>
      </c>
      <c r="U19" s="2"/>
    </row>
    <row r="20" spans="2:21" ht="19.95" customHeight="1" x14ac:dyDescent="0.25">
      <c r="B20" s="2"/>
      <c r="C20" s="49" t="s">
        <v>48</v>
      </c>
      <c r="D20" s="222" t="s">
        <v>49</v>
      </c>
      <c r="E20" s="223"/>
      <c r="F20" s="223"/>
      <c r="G20" s="223"/>
      <c r="H20" s="223"/>
      <c r="I20" s="223"/>
      <c r="J20" s="223"/>
      <c r="K20" s="224"/>
      <c r="L20" s="2"/>
      <c r="N20" s="2"/>
      <c r="O20" s="89"/>
      <c r="P20" s="59"/>
      <c r="Q20" s="59"/>
      <c r="R20" s="91"/>
      <c r="S20" s="132"/>
      <c r="T20" s="170"/>
      <c r="U20" s="2"/>
    </row>
    <row r="21" spans="2:21" ht="28.95" customHeight="1" x14ac:dyDescent="0.25">
      <c r="B21" s="2"/>
      <c r="C21" s="60" t="s">
        <v>50</v>
      </c>
      <c r="D21" s="61" t="s">
        <v>51</v>
      </c>
      <c r="E21" s="54"/>
      <c r="F21" s="54"/>
      <c r="G21" s="164">
        <f>E21+F21</f>
        <v>0</v>
      </c>
      <c r="H21" s="54"/>
      <c r="I21" s="54"/>
      <c r="J21" s="164">
        <f>H21+I21</f>
        <v>0</v>
      </c>
      <c r="K21" s="129">
        <f>G21+J21</f>
        <v>0</v>
      </c>
      <c r="L21" s="2"/>
      <c r="N21" s="2"/>
      <c r="O21" s="90"/>
      <c r="P21" s="56"/>
      <c r="Q21" s="56"/>
      <c r="R21" s="88"/>
      <c r="S21" s="132">
        <f>SUM(O21:R21)</f>
        <v>0</v>
      </c>
      <c r="T21" s="170" t="str">
        <f>IF(S21=K21,"OK","ERROR")</f>
        <v>OK</v>
      </c>
      <c r="U21" s="2"/>
    </row>
    <row r="22" spans="2:21" ht="19.95" customHeight="1" x14ac:dyDescent="0.25">
      <c r="B22" s="2"/>
      <c r="C22" s="60"/>
      <c r="D22" s="57" t="s">
        <v>52</v>
      </c>
      <c r="E22" s="130">
        <f>SUM(E21:E21)</f>
        <v>0</v>
      </c>
      <c r="F22" s="130">
        <f>SUM(F21:F21)</f>
        <v>0</v>
      </c>
      <c r="G22" s="130">
        <f>E22+F22</f>
        <v>0</v>
      </c>
      <c r="H22" s="130">
        <f>SUM(H21:H21)</f>
        <v>0</v>
      </c>
      <c r="I22" s="130">
        <f>SUM(I21:I21)</f>
        <v>0</v>
      </c>
      <c r="J22" s="130">
        <f>H22+I22</f>
        <v>0</v>
      </c>
      <c r="K22" s="131">
        <f>G22+J22</f>
        <v>0</v>
      </c>
      <c r="L22" s="2"/>
      <c r="N22" s="2"/>
      <c r="O22" s="168">
        <f>SUM(O21)</f>
        <v>0</v>
      </c>
      <c r="P22" s="132">
        <f t="shared" ref="P22" si="4">SUM(P21)</f>
        <v>0</v>
      </c>
      <c r="Q22" s="132">
        <f>SUM(Q21)</f>
        <v>0</v>
      </c>
      <c r="R22" s="169">
        <f>SUM(R21)</f>
        <v>0</v>
      </c>
      <c r="S22" s="132">
        <f>SUM(O22:R22)</f>
        <v>0</v>
      </c>
      <c r="T22" s="170" t="str">
        <f>IF(S22=K22,"OK","ERROR")</f>
        <v>OK</v>
      </c>
      <c r="U22" s="2"/>
    </row>
    <row r="23" spans="2:21" ht="19.95" customHeight="1" x14ac:dyDescent="0.25">
      <c r="B23" s="2"/>
      <c r="C23" s="49" t="s">
        <v>53</v>
      </c>
      <c r="D23" s="222" t="s">
        <v>54</v>
      </c>
      <c r="E23" s="223"/>
      <c r="F23" s="223"/>
      <c r="G23" s="223"/>
      <c r="H23" s="223"/>
      <c r="I23" s="223"/>
      <c r="J23" s="223"/>
      <c r="K23" s="224"/>
      <c r="L23" s="2"/>
      <c r="N23" s="2"/>
      <c r="O23" s="58"/>
      <c r="P23" s="59"/>
      <c r="Q23" s="59"/>
      <c r="R23" s="59"/>
      <c r="S23" s="132"/>
      <c r="T23" s="170"/>
      <c r="U23" s="2"/>
    </row>
    <row r="24" spans="2:21" ht="19.95" customHeight="1" x14ac:dyDescent="0.25">
      <c r="B24" s="2"/>
      <c r="C24" s="60" t="s">
        <v>55</v>
      </c>
      <c r="D24" s="61" t="s">
        <v>153</v>
      </c>
      <c r="E24" s="54"/>
      <c r="F24" s="54"/>
      <c r="G24" s="164">
        <f>E24+F24</f>
        <v>0</v>
      </c>
      <c r="H24" s="54"/>
      <c r="I24" s="54"/>
      <c r="J24" s="164">
        <f>H24+I24</f>
        <v>0</v>
      </c>
      <c r="K24" s="129">
        <f t="shared" ref="K24:K33" si="5">G24+J24</f>
        <v>0</v>
      </c>
      <c r="L24" s="2"/>
      <c r="N24" s="2"/>
      <c r="O24" s="55"/>
      <c r="P24" s="56"/>
      <c r="Q24" s="56"/>
      <c r="R24" s="56"/>
      <c r="S24" s="132">
        <f t="shared" ref="S24:S53" si="6">SUM(O24:R24)</f>
        <v>0</v>
      </c>
      <c r="T24" s="170" t="str">
        <f>IF(S24=K24,"OK","ERROR")</f>
        <v>OK</v>
      </c>
      <c r="U24" s="2"/>
    </row>
    <row r="25" spans="2:21" ht="27.6" customHeight="1" x14ac:dyDescent="0.25">
      <c r="B25" s="2"/>
      <c r="C25" s="60" t="s">
        <v>56</v>
      </c>
      <c r="D25" s="53" t="s">
        <v>57</v>
      </c>
      <c r="E25" s="54"/>
      <c r="F25" s="54"/>
      <c r="G25" s="164">
        <f t="shared" ref="G25:G33" si="7">E25+F25</f>
        <v>0</v>
      </c>
      <c r="H25" s="54"/>
      <c r="I25" s="62"/>
      <c r="J25" s="164">
        <f t="shared" ref="J25:J33" si="8">H25+I25</f>
        <v>0</v>
      </c>
      <c r="K25" s="129">
        <f t="shared" si="5"/>
        <v>0</v>
      </c>
      <c r="L25" s="2"/>
      <c r="N25" s="2"/>
      <c r="O25" s="55"/>
      <c r="P25" s="56"/>
      <c r="Q25" s="56"/>
      <c r="R25" s="56"/>
      <c r="S25" s="132">
        <f t="shared" si="6"/>
        <v>0</v>
      </c>
      <c r="T25" s="170" t="str">
        <f>IF(S25=K25,"OK","ERROR")</f>
        <v>OK</v>
      </c>
      <c r="U25" s="2"/>
    </row>
    <row r="26" spans="2:21" ht="22.95" customHeight="1" x14ac:dyDescent="0.25">
      <c r="B26" s="2"/>
      <c r="C26" s="60" t="s">
        <v>104</v>
      </c>
      <c r="D26" s="53" t="s">
        <v>105</v>
      </c>
      <c r="E26" s="54"/>
      <c r="F26" s="54"/>
      <c r="G26" s="164">
        <f t="shared" si="7"/>
        <v>0</v>
      </c>
      <c r="H26" s="54"/>
      <c r="I26" s="62"/>
      <c r="J26" s="164">
        <f t="shared" si="8"/>
        <v>0</v>
      </c>
      <c r="K26" s="129">
        <f t="shared" si="5"/>
        <v>0</v>
      </c>
      <c r="L26" s="2"/>
      <c r="N26" s="2"/>
      <c r="O26" s="55"/>
      <c r="P26" s="56"/>
      <c r="Q26" s="56"/>
      <c r="R26" s="56"/>
      <c r="S26" s="132">
        <f t="shared" si="6"/>
        <v>0</v>
      </c>
      <c r="T26" s="170" t="str">
        <f>IF(S26=K26,"OK","ERROR")</f>
        <v>OK</v>
      </c>
      <c r="U26" s="2"/>
    </row>
    <row r="27" spans="2:21" ht="30" customHeight="1" x14ac:dyDescent="0.25">
      <c r="B27" s="2"/>
      <c r="C27" s="60" t="s">
        <v>58</v>
      </c>
      <c r="D27" s="53" t="s">
        <v>106</v>
      </c>
      <c r="E27" s="54"/>
      <c r="F27" s="54"/>
      <c r="G27" s="164">
        <f t="shared" si="7"/>
        <v>0</v>
      </c>
      <c r="H27" s="54"/>
      <c r="I27" s="62"/>
      <c r="J27" s="164">
        <f t="shared" ref="J27:J32" si="9">H27+I27</f>
        <v>0</v>
      </c>
      <c r="K27" s="129">
        <f t="shared" ref="K27:K32" si="10">G27+J27</f>
        <v>0</v>
      </c>
      <c r="L27" s="2"/>
      <c r="N27" s="2"/>
      <c r="O27" s="55"/>
      <c r="P27" s="56"/>
      <c r="Q27" s="56"/>
      <c r="R27" s="56"/>
      <c r="S27" s="132">
        <f t="shared" si="6"/>
        <v>0</v>
      </c>
      <c r="T27" s="170" t="str">
        <f t="shared" ref="T27:T32" si="11">IF(S27=K27,"OK","ERROR")</f>
        <v>OK</v>
      </c>
      <c r="U27" s="2"/>
    </row>
    <row r="28" spans="2:21" ht="19.95" customHeight="1" x14ac:dyDescent="0.25">
      <c r="B28" s="2"/>
      <c r="C28" s="60" t="s">
        <v>60</v>
      </c>
      <c r="D28" s="53" t="s">
        <v>59</v>
      </c>
      <c r="E28" s="54"/>
      <c r="F28" s="54"/>
      <c r="G28" s="164">
        <f t="shared" si="7"/>
        <v>0</v>
      </c>
      <c r="H28" s="54"/>
      <c r="I28" s="54"/>
      <c r="J28" s="164">
        <f t="shared" si="9"/>
        <v>0</v>
      </c>
      <c r="K28" s="129">
        <f t="shared" si="10"/>
        <v>0</v>
      </c>
      <c r="L28" s="2"/>
      <c r="N28" s="2"/>
      <c r="O28" s="55"/>
      <c r="P28" s="56"/>
      <c r="Q28" s="56"/>
      <c r="R28" s="56"/>
      <c r="S28" s="132">
        <f t="shared" si="6"/>
        <v>0</v>
      </c>
      <c r="T28" s="170" t="str">
        <f t="shared" si="11"/>
        <v>OK</v>
      </c>
      <c r="U28" s="2"/>
    </row>
    <row r="29" spans="2:21" ht="19.95" customHeight="1" x14ac:dyDescent="0.25">
      <c r="B29" s="2"/>
      <c r="C29" s="60" t="s">
        <v>62</v>
      </c>
      <c r="D29" s="53" t="s">
        <v>109</v>
      </c>
      <c r="E29" s="54"/>
      <c r="F29" s="54"/>
      <c r="G29" s="164">
        <f t="shared" si="7"/>
        <v>0</v>
      </c>
      <c r="H29" s="54"/>
      <c r="I29" s="54"/>
      <c r="J29" s="164">
        <f t="shared" si="9"/>
        <v>0</v>
      </c>
      <c r="K29" s="129">
        <f t="shared" si="10"/>
        <v>0</v>
      </c>
      <c r="L29" s="2"/>
      <c r="N29" s="2"/>
      <c r="O29" s="55"/>
      <c r="P29" s="56"/>
      <c r="Q29" s="56"/>
      <c r="R29" s="56"/>
      <c r="S29" s="132">
        <f t="shared" si="6"/>
        <v>0</v>
      </c>
      <c r="T29" s="170" t="str">
        <f t="shared" si="11"/>
        <v>OK</v>
      </c>
      <c r="U29" s="2"/>
    </row>
    <row r="30" spans="2:21" ht="19.95" customHeight="1" x14ac:dyDescent="0.25">
      <c r="B30" s="2"/>
      <c r="C30" s="60" t="s">
        <v>107</v>
      </c>
      <c r="D30" s="53" t="s">
        <v>61</v>
      </c>
      <c r="E30" s="203">
        <f>SUM(E31:E32)</f>
        <v>0</v>
      </c>
      <c r="F30" s="203">
        <f>SUM(F31:F32)</f>
        <v>0</v>
      </c>
      <c r="G30" s="164">
        <f t="shared" si="7"/>
        <v>0</v>
      </c>
      <c r="H30" s="203">
        <f>SUM(H31:H32)</f>
        <v>0</v>
      </c>
      <c r="I30" s="203">
        <f>SUM(I31:I32)</f>
        <v>0</v>
      </c>
      <c r="J30" s="164">
        <f t="shared" si="9"/>
        <v>0</v>
      </c>
      <c r="K30" s="129">
        <f t="shared" si="10"/>
        <v>0</v>
      </c>
      <c r="L30" s="2"/>
      <c r="N30" s="2"/>
      <c r="O30" s="89">
        <f>SUM(O31:O32)</f>
        <v>0</v>
      </c>
      <c r="P30" s="59">
        <f t="shared" ref="P30:R30" si="12">SUM(P31:P32)</f>
        <v>0</v>
      </c>
      <c r="Q30" s="59">
        <f t="shared" si="12"/>
        <v>0</v>
      </c>
      <c r="R30" s="91">
        <f t="shared" si="12"/>
        <v>0</v>
      </c>
      <c r="S30" s="132">
        <f t="shared" si="6"/>
        <v>0</v>
      </c>
      <c r="T30" s="170" t="str">
        <f t="shared" si="11"/>
        <v>OK</v>
      </c>
      <c r="U30" s="2"/>
    </row>
    <row r="31" spans="2:21" ht="19.95" customHeight="1" x14ac:dyDescent="0.25">
      <c r="B31" s="2"/>
      <c r="C31" s="60" t="s">
        <v>110</v>
      </c>
      <c r="D31" s="53" t="s">
        <v>112</v>
      </c>
      <c r="E31" s="54"/>
      <c r="F31" s="54"/>
      <c r="G31" s="164">
        <f t="shared" si="7"/>
        <v>0</v>
      </c>
      <c r="H31" s="54"/>
      <c r="I31" s="54"/>
      <c r="J31" s="164">
        <f t="shared" si="9"/>
        <v>0</v>
      </c>
      <c r="K31" s="129">
        <f t="shared" si="10"/>
        <v>0</v>
      </c>
      <c r="L31" s="2"/>
      <c r="N31" s="2"/>
      <c r="O31" s="55"/>
      <c r="P31" s="56"/>
      <c r="Q31" s="56"/>
      <c r="R31" s="56"/>
      <c r="S31" s="132">
        <f t="shared" si="6"/>
        <v>0</v>
      </c>
      <c r="T31" s="170" t="str">
        <f t="shared" si="11"/>
        <v>OK</v>
      </c>
      <c r="U31" s="2"/>
    </row>
    <row r="32" spans="2:21" ht="19.95" customHeight="1" x14ac:dyDescent="0.25">
      <c r="B32" s="2"/>
      <c r="C32" s="60" t="s">
        <v>111</v>
      </c>
      <c r="D32" s="53" t="s">
        <v>113</v>
      </c>
      <c r="E32" s="54"/>
      <c r="F32" s="54"/>
      <c r="G32" s="164">
        <f t="shared" si="7"/>
        <v>0</v>
      </c>
      <c r="H32" s="54"/>
      <c r="I32" s="54"/>
      <c r="J32" s="164">
        <f t="shared" si="9"/>
        <v>0</v>
      </c>
      <c r="K32" s="129">
        <f t="shared" si="10"/>
        <v>0</v>
      </c>
      <c r="L32" s="2"/>
      <c r="N32" s="2"/>
      <c r="O32" s="55"/>
      <c r="P32" s="56"/>
      <c r="Q32" s="56"/>
      <c r="R32" s="56"/>
      <c r="S32" s="132">
        <f t="shared" si="6"/>
        <v>0</v>
      </c>
      <c r="T32" s="170" t="str">
        <f t="shared" si="11"/>
        <v>OK</v>
      </c>
      <c r="U32" s="2"/>
    </row>
    <row r="33" spans="2:21" ht="19.95" customHeight="1" x14ac:dyDescent="0.25">
      <c r="B33" s="2"/>
      <c r="C33" s="60" t="s">
        <v>108</v>
      </c>
      <c r="D33" s="53" t="s">
        <v>63</v>
      </c>
      <c r="E33" s="54"/>
      <c r="F33" s="54"/>
      <c r="G33" s="164">
        <f t="shared" si="7"/>
        <v>0</v>
      </c>
      <c r="H33" s="54"/>
      <c r="I33" s="54"/>
      <c r="J33" s="164">
        <f t="shared" si="8"/>
        <v>0</v>
      </c>
      <c r="K33" s="129">
        <f t="shared" si="5"/>
        <v>0</v>
      </c>
      <c r="L33" s="2"/>
      <c r="N33" s="2"/>
      <c r="O33" s="55"/>
      <c r="P33" s="56"/>
      <c r="Q33" s="56"/>
      <c r="R33" s="56"/>
      <c r="S33" s="132">
        <f t="shared" si="6"/>
        <v>0</v>
      </c>
      <c r="T33" s="170" t="str">
        <f>IF(S33=K33,"OK","ERROR")</f>
        <v>OK</v>
      </c>
      <c r="U33" s="2"/>
    </row>
    <row r="34" spans="2:21" ht="19.95" customHeight="1" x14ac:dyDescent="0.25">
      <c r="B34" s="2"/>
      <c r="C34" s="60"/>
      <c r="D34" s="57" t="s">
        <v>64</v>
      </c>
      <c r="E34" s="130">
        <f>E24+E25+E26+E27+E28+E29+E30+E33</f>
        <v>0</v>
      </c>
      <c r="F34" s="130">
        <f t="shared" ref="F34:K34" si="13">F24+F25+F26+F27+F28+F29+F30+F33</f>
        <v>0</v>
      </c>
      <c r="G34" s="130">
        <f t="shared" si="13"/>
        <v>0</v>
      </c>
      <c r="H34" s="130">
        <f t="shared" si="13"/>
        <v>0</v>
      </c>
      <c r="I34" s="130">
        <f t="shared" si="13"/>
        <v>0</v>
      </c>
      <c r="J34" s="130">
        <f t="shared" si="13"/>
        <v>0</v>
      </c>
      <c r="K34" s="130">
        <f t="shared" si="13"/>
        <v>0</v>
      </c>
      <c r="L34" s="2"/>
      <c r="N34" s="2"/>
      <c r="O34" s="171">
        <f t="shared" ref="O34" si="14">O24+O25+O26+O27+O28+O29+O30+O33</f>
        <v>0</v>
      </c>
      <c r="P34" s="171">
        <f t="shared" ref="P34" si="15">P24+P25+P26+P27+P28+P29+P30+P33</f>
        <v>0</v>
      </c>
      <c r="Q34" s="171">
        <f t="shared" ref="Q34" si="16">Q24+Q25+Q26+Q27+Q28+Q29+Q30+Q33</f>
        <v>0</v>
      </c>
      <c r="R34" s="171">
        <f t="shared" ref="R34" si="17">R24+R25+R26+R27+R28+R29+R30+R33</f>
        <v>0</v>
      </c>
      <c r="S34" s="132">
        <f t="shared" si="6"/>
        <v>0</v>
      </c>
      <c r="T34" s="170" t="str">
        <f>IF(S34=K34,"OK","ERROR")</f>
        <v>OK</v>
      </c>
      <c r="U34" s="2"/>
    </row>
    <row r="35" spans="2:21" ht="19.95" customHeight="1" x14ac:dyDescent="0.25">
      <c r="B35" s="2"/>
      <c r="C35" s="49" t="s">
        <v>65</v>
      </c>
      <c r="D35" s="222" t="s">
        <v>66</v>
      </c>
      <c r="E35" s="223"/>
      <c r="F35" s="223"/>
      <c r="G35" s="223"/>
      <c r="H35" s="223"/>
      <c r="I35" s="223"/>
      <c r="J35" s="223"/>
      <c r="K35" s="224"/>
      <c r="L35" s="2"/>
      <c r="N35" s="2"/>
      <c r="O35" s="58"/>
      <c r="P35" s="59"/>
      <c r="Q35" s="59"/>
      <c r="R35" s="59"/>
      <c r="S35" s="132"/>
      <c r="T35" s="170"/>
      <c r="U35" s="2"/>
    </row>
    <row r="36" spans="2:21" ht="19.95" customHeight="1" x14ac:dyDescent="0.25">
      <c r="B36" s="2"/>
      <c r="C36" s="60" t="s">
        <v>67</v>
      </c>
      <c r="D36" s="53" t="s">
        <v>68</v>
      </c>
      <c r="E36" s="54"/>
      <c r="F36" s="54"/>
      <c r="G36" s="164">
        <f t="shared" ref="G36:G40" si="18">E36+F36</f>
        <v>0</v>
      </c>
      <c r="H36" s="54"/>
      <c r="I36" s="54"/>
      <c r="J36" s="164">
        <f t="shared" ref="J36:J40" si="19">H36+I36</f>
        <v>0</v>
      </c>
      <c r="K36" s="129">
        <f t="shared" ref="K36:K40" si="20">G36+J36</f>
        <v>0</v>
      </c>
      <c r="L36" s="2"/>
      <c r="N36" s="2"/>
      <c r="O36" s="55"/>
      <c r="P36" s="56"/>
      <c r="Q36" s="56"/>
      <c r="R36" s="56"/>
      <c r="S36" s="132">
        <f t="shared" si="6"/>
        <v>0</v>
      </c>
      <c r="T36" s="170" t="str">
        <f t="shared" ref="T36:T43" si="21">IF(S36=K36,"OK","ERROR")</f>
        <v>OK</v>
      </c>
      <c r="U36" s="2"/>
    </row>
    <row r="37" spans="2:21" ht="19.95" customHeight="1" x14ac:dyDescent="0.25">
      <c r="B37" s="2"/>
      <c r="C37" s="60" t="s">
        <v>69</v>
      </c>
      <c r="D37" s="53" t="s">
        <v>70</v>
      </c>
      <c r="E37" s="54"/>
      <c r="F37" s="54"/>
      <c r="G37" s="164">
        <f t="shared" si="18"/>
        <v>0</v>
      </c>
      <c r="H37" s="54"/>
      <c r="I37" s="54"/>
      <c r="J37" s="164">
        <f t="shared" si="19"/>
        <v>0</v>
      </c>
      <c r="K37" s="129">
        <f t="shared" si="20"/>
        <v>0</v>
      </c>
      <c r="L37" s="2"/>
      <c r="N37" s="2"/>
      <c r="O37" s="55"/>
      <c r="P37" s="56"/>
      <c r="Q37" s="56"/>
      <c r="R37" s="56"/>
      <c r="S37" s="132">
        <f t="shared" si="6"/>
        <v>0</v>
      </c>
      <c r="T37" s="170" t="str">
        <f t="shared" si="21"/>
        <v>OK</v>
      </c>
      <c r="U37" s="2"/>
    </row>
    <row r="38" spans="2:21" ht="28.95" customHeight="1" x14ac:dyDescent="0.25">
      <c r="B38" s="2"/>
      <c r="C38" s="60" t="s">
        <v>71</v>
      </c>
      <c r="D38" s="53" t="s">
        <v>114</v>
      </c>
      <c r="E38" s="54"/>
      <c r="F38" s="54"/>
      <c r="G38" s="164">
        <f t="shared" si="18"/>
        <v>0</v>
      </c>
      <c r="H38" s="54"/>
      <c r="I38" s="54"/>
      <c r="J38" s="164">
        <f t="shared" si="19"/>
        <v>0</v>
      </c>
      <c r="K38" s="129">
        <f t="shared" si="20"/>
        <v>0</v>
      </c>
      <c r="L38" s="2"/>
      <c r="N38" s="2"/>
      <c r="O38" s="55"/>
      <c r="P38" s="56"/>
      <c r="Q38" s="56"/>
      <c r="R38" s="56"/>
      <c r="S38" s="132">
        <f t="shared" si="6"/>
        <v>0</v>
      </c>
      <c r="T38" s="170" t="str">
        <f t="shared" si="21"/>
        <v>OK</v>
      </c>
      <c r="U38" s="2"/>
    </row>
    <row r="39" spans="2:21" ht="27" customHeight="1" x14ac:dyDescent="0.25">
      <c r="B39" s="2"/>
      <c r="C39" s="60" t="s">
        <v>72</v>
      </c>
      <c r="D39" s="53" t="s">
        <v>115</v>
      </c>
      <c r="E39" s="54"/>
      <c r="F39" s="54"/>
      <c r="G39" s="164">
        <f t="shared" si="18"/>
        <v>0</v>
      </c>
      <c r="H39" s="54"/>
      <c r="I39" s="54"/>
      <c r="J39" s="164">
        <f t="shared" si="19"/>
        <v>0</v>
      </c>
      <c r="K39" s="129">
        <f t="shared" si="20"/>
        <v>0</v>
      </c>
      <c r="L39" s="2"/>
      <c r="N39" s="2"/>
      <c r="O39" s="55"/>
      <c r="P39" s="56"/>
      <c r="Q39" s="56"/>
      <c r="R39" s="56"/>
      <c r="S39" s="132">
        <f t="shared" si="6"/>
        <v>0</v>
      </c>
      <c r="T39" s="170" t="str">
        <f t="shared" si="21"/>
        <v>OK</v>
      </c>
      <c r="U39" s="2"/>
    </row>
    <row r="40" spans="2:21" ht="19.95" customHeight="1" x14ac:dyDescent="0.25">
      <c r="B40" s="2"/>
      <c r="C40" s="60" t="s">
        <v>73</v>
      </c>
      <c r="D40" s="53" t="s">
        <v>74</v>
      </c>
      <c r="E40" s="54"/>
      <c r="F40" s="54"/>
      <c r="G40" s="164">
        <f t="shared" si="18"/>
        <v>0</v>
      </c>
      <c r="H40" s="54"/>
      <c r="I40" s="54"/>
      <c r="J40" s="164">
        <f t="shared" si="19"/>
        <v>0</v>
      </c>
      <c r="K40" s="129">
        <f t="shared" si="20"/>
        <v>0</v>
      </c>
      <c r="L40" s="2"/>
      <c r="N40" s="2"/>
      <c r="O40" s="55"/>
      <c r="P40" s="56"/>
      <c r="Q40" s="56"/>
      <c r="R40" s="56"/>
      <c r="S40" s="132">
        <f t="shared" si="6"/>
        <v>0</v>
      </c>
      <c r="T40" s="170" t="str">
        <f t="shared" si="21"/>
        <v>OK</v>
      </c>
      <c r="U40" s="2"/>
    </row>
    <row r="41" spans="2:21" ht="24" customHeight="1" x14ac:dyDescent="0.25">
      <c r="B41" s="2"/>
      <c r="C41" s="60" t="s">
        <v>75</v>
      </c>
      <c r="D41" s="53" t="s">
        <v>76</v>
      </c>
      <c r="E41" s="54"/>
      <c r="F41" s="54"/>
      <c r="G41" s="164">
        <f t="shared" ref="G41:G42" si="22">E41+F41</f>
        <v>0</v>
      </c>
      <c r="H41" s="54"/>
      <c r="I41" s="54"/>
      <c r="J41" s="164">
        <f t="shared" ref="J41" si="23">H41+I41</f>
        <v>0</v>
      </c>
      <c r="K41" s="129">
        <f t="shared" ref="K41" si="24">G41+J41</f>
        <v>0</v>
      </c>
      <c r="L41" s="2"/>
      <c r="N41" s="2"/>
      <c r="O41" s="55"/>
      <c r="P41" s="56"/>
      <c r="Q41" s="56"/>
      <c r="R41" s="56"/>
      <c r="S41" s="132">
        <f t="shared" si="6"/>
        <v>0</v>
      </c>
      <c r="T41" s="170" t="str">
        <f t="shared" si="21"/>
        <v>OK</v>
      </c>
      <c r="U41" s="2"/>
    </row>
    <row r="42" spans="2:21" ht="24" customHeight="1" x14ac:dyDescent="0.25">
      <c r="B42" s="2"/>
      <c r="C42" s="60" t="s">
        <v>116</v>
      </c>
      <c r="D42" s="53" t="s">
        <v>154</v>
      </c>
      <c r="E42" s="54"/>
      <c r="F42" s="54"/>
      <c r="G42" s="164">
        <f t="shared" si="22"/>
        <v>0</v>
      </c>
      <c r="H42" s="54"/>
      <c r="I42" s="54"/>
      <c r="J42" s="164">
        <f t="shared" ref="J42" si="25">H42+I42</f>
        <v>0</v>
      </c>
      <c r="K42" s="129">
        <f t="shared" ref="K42" si="26">G42+J42</f>
        <v>0</v>
      </c>
      <c r="L42" s="2"/>
      <c r="N42" s="2"/>
      <c r="O42" s="55"/>
      <c r="P42" s="56"/>
      <c r="Q42" s="88"/>
      <c r="R42" s="88"/>
      <c r="S42" s="132">
        <f t="shared" si="6"/>
        <v>0</v>
      </c>
      <c r="T42" s="170" t="str">
        <f t="shared" si="21"/>
        <v>OK</v>
      </c>
      <c r="U42" s="2"/>
    </row>
    <row r="43" spans="2:21" ht="19.95" customHeight="1" x14ac:dyDescent="0.25">
      <c r="B43" s="2"/>
      <c r="C43" s="60"/>
      <c r="D43" s="57" t="s">
        <v>77</v>
      </c>
      <c r="E43" s="130">
        <f>SUM(E36:E42)</f>
        <v>0</v>
      </c>
      <c r="F43" s="130">
        <f t="shared" ref="F43:K43" si="27">SUM(F36:F42)</f>
        <v>0</v>
      </c>
      <c r="G43" s="130">
        <f t="shared" si="27"/>
        <v>0</v>
      </c>
      <c r="H43" s="130">
        <f t="shared" si="27"/>
        <v>0</v>
      </c>
      <c r="I43" s="130">
        <f t="shared" si="27"/>
        <v>0</v>
      </c>
      <c r="J43" s="130">
        <f t="shared" si="27"/>
        <v>0</v>
      </c>
      <c r="K43" s="131">
        <f t="shared" si="27"/>
        <v>0</v>
      </c>
      <c r="L43" s="2"/>
      <c r="N43" s="2"/>
      <c r="O43" s="168">
        <f>SUM(O36:O42)</f>
        <v>0</v>
      </c>
      <c r="P43" s="168">
        <f t="shared" ref="P43:R43" si="28">SUM(P36:P42)</f>
        <v>0</v>
      </c>
      <c r="Q43" s="168">
        <f t="shared" si="28"/>
        <v>0</v>
      </c>
      <c r="R43" s="168">
        <f t="shared" si="28"/>
        <v>0</v>
      </c>
      <c r="S43" s="132">
        <f t="shared" si="6"/>
        <v>0</v>
      </c>
      <c r="T43" s="170" t="str">
        <f t="shared" si="21"/>
        <v>OK</v>
      </c>
      <c r="U43" s="2"/>
    </row>
    <row r="44" spans="2:21" ht="19.95" customHeight="1" x14ac:dyDescent="0.25">
      <c r="B44" s="2"/>
      <c r="C44" s="49" t="s">
        <v>78</v>
      </c>
      <c r="D44" s="222" t="s">
        <v>79</v>
      </c>
      <c r="E44" s="223"/>
      <c r="F44" s="223"/>
      <c r="G44" s="223"/>
      <c r="H44" s="223"/>
      <c r="I44" s="223"/>
      <c r="J44" s="223"/>
      <c r="K44" s="224"/>
      <c r="L44" s="2"/>
      <c r="N44" s="2"/>
      <c r="O44" s="58"/>
      <c r="P44" s="59"/>
      <c r="Q44" s="59"/>
      <c r="R44" s="59"/>
      <c r="S44" s="132"/>
      <c r="T44" s="170"/>
      <c r="U44" s="2"/>
    </row>
    <row r="45" spans="2:21" ht="19.95" customHeight="1" x14ac:dyDescent="0.25">
      <c r="B45" s="2"/>
      <c r="C45" s="60" t="s">
        <v>80</v>
      </c>
      <c r="D45" s="53" t="s">
        <v>81</v>
      </c>
      <c r="E45" s="54"/>
      <c r="F45" s="54"/>
      <c r="G45" s="164">
        <f>E45+F45</f>
        <v>0</v>
      </c>
      <c r="H45" s="54"/>
      <c r="I45" s="54"/>
      <c r="J45" s="164">
        <f>H45+I45</f>
        <v>0</v>
      </c>
      <c r="K45" s="129">
        <f>G45+J45</f>
        <v>0</v>
      </c>
      <c r="L45" s="2"/>
      <c r="N45" s="2"/>
      <c r="O45" s="55"/>
      <c r="P45" s="56"/>
      <c r="Q45" s="56"/>
      <c r="R45" s="56"/>
      <c r="S45" s="132">
        <f t="shared" si="6"/>
        <v>0</v>
      </c>
      <c r="T45" s="170" t="str">
        <f>IF(S45=K45,"OK","ERROR")</f>
        <v>OK</v>
      </c>
      <c r="U45" s="2"/>
    </row>
    <row r="46" spans="2:21" ht="19.95" customHeight="1" x14ac:dyDescent="0.25">
      <c r="B46" s="2"/>
      <c r="C46" s="60" t="s">
        <v>82</v>
      </c>
      <c r="D46" s="53" t="s">
        <v>117</v>
      </c>
      <c r="E46" s="54"/>
      <c r="F46" s="54"/>
      <c r="G46" s="164">
        <f t="shared" ref="G46:G48" si="29">E46+F46</f>
        <v>0</v>
      </c>
      <c r="H46" s="54"/>
      <c r="I46" s="54"/>
      <c r="J46" s="164">
        <f t="shared" ref="J46:J48" si="30">H46+I46</f>
        <v>0</v>
      </c>
      <c r="K46" s="129">
        <f t="shared" ref="K46:K48" si="31">G46+J46</f>
        <v>0</v>
      </c>
      <c r="L46" s="2"/>
      <c r="N46" s="2"/>
      <c r="O46" s="55"/>
      <c r="P46" s="56"/>
      <c r="Q46" s="56"/>
      <c r="R46" s="56"/>
      <c r="S46" s="132">
        <f t="shared" si="6"/>
        <v>0</v>
      </c>
      <c r="T46" s="170" t="str">
        <f t="shared" ref="T46:T48" si="32">IF(S46=K46,"OK","ERROR")</f>
        <v>OK</v>
      </c>
      <c r="U46" s="2"/>
    </row>
    <row r="47" spans="2:21" ht="19.95" customHeight="1" x14ac:dyDescent="0.25">
      <c r="B47" s="2"/>
      <c r="C47" s="60" t="s">
        <v>118</v>
      </c>
      <c r="D47" s="53" t="s">
        <v>83</v>
      </c>
      <c r="E47" s="54"/>
      <c r="F47" s="54"/>
      <c r="G47" s="164">
        <f t="shared" si="29"/>
        <v>0</v>
      </c>
      <c r="H47" s="54"/>
      <c r="I47" s="54"/>
      <c r="J47" s="164">
        <f t="shared" si="30"/>
        <v>0</v>
      </c>
      <c r="K47" s="129">
        <f t="shared" si="31"/>
        <v>0</v>
      </c>
      <c r="L47" s="2"/>
      <c r="N47" s="2"/>
      <c r="O47" s="55"/>
      <c r="P47" s="56"/>
      <c r="Q47" s="56"/>
      <c r="R47" s="56"/>
      <c r="S47" s="132">
        <f t="shared" si="6"/>
        <v>0</v>
      </c>
      <c r="T47" s="170" t="str">
        <f t="shared" si="32"/>
        <v>OK</v>
      </c>
      <c r="U47" s="2"/>
    </row>
    <row r="48" spans="2:21" ht="19.95" customHeight="1" x14ac:dyDescent="0.25">
      <c r="B48" s="2"/>
      <c r="C48" s="60" t="s">
        <v>119</v>
      </c>
      <c r="D48" s="53" t="s">
        <v>120</v>
      </c>
      <c r="E48" s="54"/>
      <c r="F48" s="54"/>
      <c r="G48" s="164">
        <f t="shared" si="29"/>
        <v>0</v>
      </c>
      <c r="H48" s="54"/>
      <c r="I48" s="54"/>
      <c r="J48" s="164">
        <f t="shared" si="30"/>
        <v>0</v>
      </c>
      <c r="K48" s="129">
        <f t="shared" si="31"/>
        <v>0</v>
      </c>
      <c r="L48" s="2"/>
      <c r="N48" s="2"/>
      <c r="O48" s="55"/>
      <c r="P48" s="88"/>
      <c r="Q48" s="88"/>
      <c r="R48" s="88"/>
      <c r="S48" s="132">
        <f t="shared" si="6"/>
        <v>0</v>
      </c>
      <c r="T48" s="170" t="str">
        <f t="shared" si="32"/>
        <v>OK</v>
      </c>
      <c r="U48" s="2"/>
    </row>
    <row r="49" spans="2:21" ht="19.95" customHeight="1" x14ac:dyDescent="0.25">
      <c r="B49" s="2"/>
      <c r="C49" s="60"/>
      <c r="D49" s="57" t="s">
        <v>84</v>
      </c>
      <c r="E49" s="130">
        <f t="shared" ref="E49:K49" si="33">SUM(E45:E48)</f>
        <v>0</v>
      </c>
      <c r="F49" s="130">
        <f t="shared" si="33"/>
        <v>0</v>
      </c>
      <c r="G49" s="130">
        <f t="shared" si="33"/>
        <v>0</v>
      </c>
      <c r="H49" s="130">
        <f t="shared" si="33"/>
        <v>0</v>
      </c>
      <c r="I49" s="130">
        <f t="shared" si="33"/>
        <v>0</v>
      </c>
      <c r="J49" s="130">
        <f t="shared" si="33"/>
        <v>0</v>
      </c>
      <c r="K49" s="130">
        <f t="shared" si="33"/>
        <v>0</v>
      </c>
      <c r="L49" s="2"/>
      <c r="N49" s="2"/>
      <c r="O49" s="168">
        <f>SUM(O45:O48)</f>
        <v>0</v>
      </c>
      <c r="P49" s="132">
        <f>SUM(P45:P48)</f>
        <v>0</v>
      </c>
      <c r="Q49" s="132">
        <f>SUM(Q45:Q48)</f>
        <v>0</v>
      </c>
      <c r="R49" s="172">
        <f>SUM(R45:R48)</f>
        <v>0</v>
      </c>
      <c r="S49" s="132">
        <f t="shared" si="6"/>
        <v>0</v>
      </c>
      <c r="T49" s="170" t="str">
        <f>IF(S49=K49,"OK","ERROR")</f>
        <v>OK</v>
      </c>
      <c r="U49" s="2"/>
    </row>
    <row r="50" spans="2:21" ht="19.95" customHeight="1" x14ac:dyDescent="0.25">
      <c r="B50" s="2"/>
      <c r="C50" s="138" t="s">
        <v>155</v>
      </c>
      <c r="D50" s="222" t="s">
        <v>156</v>
      </c>
      <c r="E50" s="223"/>
      <c r="F50" s="223"/>
      <c r="G50" s="223"/>
      <c r="H50" s="223"/>
      <c r="I50" s="223"/>
      <c r="J50" s="223"/>
      <c r="K50" s="224"/>
      <c r="L50" s="2"/>
      <c r="N50" s="2"/>
      <c r="O50" s="160"/>
      <c r="P50" s="161"/>
      <c r="Q50" s="161"/>
      <c r="R50" s="162"/>
      <c r="S50" s="137"/>
      <c r="T50" s="175"/>
      <c r="U50" s="2"/>
    </row>
    <row r="51" spans="2:21" ht="19.95" customHeight="1" x14ac:dyDescent="0.25">
      <c r="B51" s="2"/>
      <c r="C51" s="60" t="s">
        <v>157</v>
      </c>
      <c r="D51" s="53" t="s">
        <v>158</v>
      </c>
      <c r="E51" s="165"/>
      <c r="F51" s="165"/>
      <c r="G51" s="165"/>
      <c r="H51" s="54"/>
      <c r="I51" s="54"/>
      <c r="J51" s="164">
        <f>H51+I51</f>
        <v>0</v>
      </c>
      <c r="K51" s="129">
        <f>J51</f>
        <v>0</v>
      </c>
      <c r="L51" s="2"/>
      <c r="N51" s="2"/>
      <c r="O51" s="90"/>
      <c r="P51" s="56"/>
      <c r="Q51" s="56"/>
      <c r="R51" s="88"/>
      <c r="S51" s="132">
        <f t="shared" ref="S51:S52" si="34">SUM(O51:R51)</f>
        <v>0</v>
      </c>
      <c r="T51" s="170" t="str">
        <f t="shared" ref="T51" si="35">IF(S51=K51,"OK","ERROR")</f>
        <v>OK</v>
      </c>
      <c r="U51" s="2"/>
    </row>
    <row r="52" spans="2:21" ht="19.95" customHeight="1" thickBot="1" x14ac:dyDescent="0.3">
      <c r="B52" s="2"/>
      <c r="C52" s="136"/>
      <c r="D52" s="57" t="s">
        <v>159</v>
      </c>
      <c r="E52" s="166"/>
      <c r="F52" s="166"/>
      <c r="G52" s="166"/>
      <c r="H52" s="167">
        <f>H51</f>
        <v>0</v>
      </c>
      <c r="I52" s="167">
        <f t="shared" ref="I52:K52" si="36">I51</f>
        <v>0</v>
      </c>
      <c r="J52" s="167">
        <f t="shared" si="36"/>
        <v>0</v>
      </c>
      <c r="K52" s="167">
        <f t="shared" si="36"/>
        <v>0</v>
      </c>
      <c r="L52" s="2"/>
      <c r="N52" s="2"/>
      <c r="O52" s="173">
        <f>SUM(O51)</f>
        <v>0</v>
      </c>
      <c r="P52" s="132">
        <f t="shared" ref="P52:R52" si="37">SUM(P51)</f>
        <v>0</v>
      </c>
      <c r="Q52" s="132">
        <f t="shared" si="37"/>
        <v>0</v>
      </c>
      <c r="R52" s="174">
        <f t="shared" si="37"/>
        <v>0</v>
      </c>
      <c r="S52" s="132">
        <f t="shared" si="34"/>
        <v>0</v>
      </c>
      <c r="T52" s="170" t="str">
        <f>IF(S52=K52,"OK","ERROR")</f>
        <v>OK</v>
      </c>
      <c r="U52" s="2"/>
    </row>
    <row r="53" spans="2:21" ht="19.95" customHeight="1" thickBot="1" x14ac:dyDescent="0.3">
      <c r="B53" s="2"/>
      <c r="C53" s="63"/>
      <c r="D53" s="64" t="s">
        <v>85</v>
      </c>
      <c r="E53" s="122">
        <f>E19+E22+E34+E43+E49</f>
        <v>0</v>
      </c>
      <c r="F53" s="122">
        <f>F19+F22+F34+F43+F49</f>
        <v>0</v>
      </c>
      <c r="G53" s="122">
        <f>G19+G22+G34+G43+G49</f>
        <v>0</v>
      </c>
      <c r="H53" s="122">
        <f>H19+H22+H34+H43+H49+H52</f>
        <v>0</v>
      </c>
      <c r="I53" s="122">
        <f t="shared" ref="I53:K53" si="38">I19+I22+I34+I43+I49+I52</f>
        <v>0</v>
      </c>
      <c r="J53" s="122">
        <f t="shared" si="38"/>
        <v>0</v>
      </c>
      <c r="K53" s="122">
        <f t="shared" si="38"/>
        <v>0</v>
      </c>
      <c r="L53" s="2"/>
      <c r="N53" s="2"/>
      <c r="O53" s="127">
        <f>O19+O22+O34+O43+O49+O52</f>
        <v>0</v>
      </c>
      <c r="P53" s="128">
        <f t="shared" ref="P53:R53" si="39">P19+P22+P34+P43+P49+P52</f>
        <v>0</v>
      </c>
      <c r="Q53" s="128">
        <f t="shared" si="39"/>
        <v>0</v>
      </c>
      <c r="R53" s="141">
        <f t="shared" si="39"/>
        <v>0</v>
      </c>
      <c r="S53" s="128">
        <f t="shared" si="6"/>
        <v>0</v>
      </c>
      <c r="T53" s="176" t="str">
        <f>IF(S53=K53,"OK","ERROR")</f>
        <v>OK</v>
      </c>
      <c r="U53" s="2"/>
    </row>
    <row r="54" spans="2:21" ht="19.95" customHeight="1" x14ac:dyDescent="0.25">
      <c r="B54" s="2"/>
      <c r="C54" s="65"/>
      <c r="D54" s="66"/>
      <c r="E54" s="67"/>
      <c r="F54" s="67"/>
      <c r="G54" s="67"/>
      <c r="H54" s="67"/>
      <c r="I54" s="67"/>
      <c r="J54" s="67"/>
      <c r="K54" s="67"/>
      <c r="L54" s="2"/>
      <c r="N54" s="2"/>
      <c r="O54" s="69"/>
      <c r="P54" s="69"/>
      <c r="Q54" s="69"/>
      <c r="R54" s="69"/>
      <c r="S54" s="69"/>
      <c r="T54" s="68"/>
      <c r="U54" s="2"/>
    </row>
    <row r="55" spans="2:21" ht="19.95" customHeight="1" x14ac:dyDescent="0.25">
      <c r="B55" s="2"/>
      <c r="C55" s="70"/>
      <c r="D55" s="71"/>
      <c r="E55" s="72"/>
      <c r="F55" s="72"/>
      <c r="G55" s="72"/>
      <c r="H55" s="72"/>
      <c r="I55" s="72"/>
      <c r="J55" s="72"/>
      <c r="K55" s="73"/>
      <c r="L55" s="2"/>
      <c r="N55" s="2"/>
      <c r="O55" s="74" t="str">
        <f>IFERROR(O53/$S$53,"")</f>
        <v/>
      </c>
      <c r="P55" s="74" t="str">
        <f t="shared" ref="P55:R55" si="40">IFERROR(P53/$S$53,"")</f>
        <v/>
      </c>
      <c r="Q55" s="74" t="str">
        <f t="shared" si="40"/>
        <v/>
      </c>
      <c r="R55" s="74" t="str">
        <f t="shared" si="40"/>
        <v/>
      </c>
      <c r="S55" s="75"/>
      <c r="T55" s="68"/>
      <c r="U55" s="2"/>
    </row>
    <row r="56" spans="2:21" ht="14.4" thickBot="1" x14ac:dyDescent="0.3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N56" s="2"/>
      <c r="O56" s="2"/>
      <c r="P56" s="2"/>
      <c r="Q56" s="2"/>
      <c r="R56" s="2"/>
      <c r="S56" s="2"/>
      <c r="T56" s="2"/>
      <c r="U56" s="2"/>
    </row>
    <row r="57" spans="2:21" s="80" customFormat="1" ht="19.95" customHeight="1" x14ac:dyDescent="0.3">
      <c r="B57" s="76"/>
      <c r="C57" s="77" t="s">
        <v>86</v>
      </c>
      <c r="D57" s="78" t="s">
        <v>87</v>
      </c>
      <c r="E57" s="79" t="s">
        <v>88</v>
      </c>
      <c r="F57" s="76"/>
      <c r="G57" s="76"/>
      <c r="H57" s="76"/>
      <c r="I57" s="76"/>
      <c r="J57" s="76"/>
      <c r="K57" s="76"/>
      <c r="L57" s="76"/>
      <c r="N57" s="76"/>
      <c r="O57" s="214" t="s">
        <v>89</v>
      </c>
      <c r="P57" s="215"/>
      <c r="Q57" s="215"/>
      <c r="R57" s="215"/>
      <c r="S57" s="215"/>
      <c r="T57" s="216"/>
      <c r="U57" s="76"/>
    </row>
    <row r="58" spans="2:21" s="80" customFormat="1" ht="19.95" customHeight="1" thickBot="1" x14ac:dyDescent="0.35">
      <c r="B58" s="76"/>
      <c r="C58" s="81" t="s">
        <v>90</v>
      </c>
      <c r="D58" s="82" t="s">
        <v>91</v>
      </c>
      <c r="E58" s="123">
        <f>K53</f>
        <v>0</v>
      </c>
      <c r="F58" s="76"/>
      <c r="G58" s="76"/>
      <c r="H58" s="76"/>
      <c r="I58" s="76"/>
      <c r="J58" s="76"/>
      <c r="K58" s="76"/>
      <c r="L58" s="76"/>
      <c r="N58" s="76"/>
      <c r="O58" s="217"/>
      <c r="P58" s="218"/>
      <c r="Q58" s="218"/>
      <c r="R58" s="218"/>
      <c r="S58" s="218"/>
      <c r="T58" s="219"/>
      <c r="U58" s="76"/>
    </row>
    <row r="59" spans="2:21" s="80" customFormat="1" ht="19.95" customHeight="1" thickBot="1" x14ac:dyDescent="0.35">
      <c r="B59" s="76"/>
      <c r="C59" s="81" t="s">
        <v>92</v>
      </c>
      <c r="D59" s="83" t="s">
        <v>93</v>
      </c>
      <c r="E59" s="124">
        <f>J53</f>
        <v>0</v>
      </c>
      <c r="F59" s="76"/>
      <c r="G59" s="142" t="s">
        <v>148</v>
      </c>
      <c r="H59" s="134">
        <v>1</v>
      </c>
      <c r="I59" s="143">
        <v>1</v>
      </c>
      <c r="J59" s="233" t="s">
        <v>160</v>
      </c>
      <c r="K59" s="233"/>
      <c r="L59" s="76"/>
      <c r="N59" s="76"/>
      <c r="O59" s="76"/>
      <c r="P59" s="76"/>
      <c r="Q59" s="76"/>
      <c r="R59" s="76"/>
      <c r="S59" s="76"/>
      <c r="T59" s="76"/>
      <c r="U59" s="76"/>
    </row>
    <row r="60" spans="2:21" s="80" customFormat="1" ht="30.6" customHeight="1" x14ac:dyDescent="0.3">
      <c r="B60" s="76"/>
      <c r="C60" s="81" t="s">
        <v>94</v>
      </c>
      <c r="D60" s="83" t="s">
        <v>95</v>
      </c>
      <c r="E60" s="124">
        <f>E58-E59</f>
        <v>0</v>
      </c>
      <c r="F60" s="76"/>
      <c r="G60" s="76"/>
      <c r="H60" s="76"/>
      <c r="I60" s="144">
        <v>2</v>
      </c>
      <c r="J60" s="233" t="s">
        <v>161</v>
      </c>
      <c r="K60" s="233"/>
      <c r="L60" s="76"/>
      <c r="N60" s="76"/>
      <c r="O60" s="148" t="str">
        <f>O15</f>
        <v>Anul 1</v>
      </c>
      <c r="P60" s="92" t="str">
        <f t="shared" ref="P60:R60" si="41">P15</f>
        <v>Anul 2</v>
      </c>
      <c r="Q60" s="92" t="str">
        <f t="shared" si="41"/>
        <v>Anul 3</v>
      </c>
      <c r="R60" s="149" t="str">
        <f t="shared" si="41"/>
        <v>Anul 4</v>
      </c>
      <c r="S60" s="92" t="s">
        <v>10</v>
      </c>
      <c r="T60" s="93" t="s">
        <v>40</v>
      </c>
      <c r="U60" s="76"/>
    </row>
    <row r="61" spans="2:21" s="80" customFormat="1" ht="19.95" customHeight="1" thickBot="1" x14ac:dyDescent="0.35">
      <c r="B61" s="76"/>
      <c r="C61" s="81" t="s">
        <v>96</v>
      </c>
      <c r="D61" s="82" t="s">
        <v>97</v>
      </c>
      <c r="E61" s="123">
        <f>SUM(E62:E64)</f>
        <v>0</v>
      </c>
      <c r="F61" s="76"/>
      <c r="G61" s="76"/>
      <c r="H61" s="76"/>
      <c r="I61" s="76"/>
      <c r="J61" s="76"/>
      <c r="K61" s="76"/>
      <c r="L61" s="76"/>
      <c r="N61" s="76"/>
      <c r="O61" s="104"/>
      <c r="P61" s="94"/>
      <c r="Q61" s="94"/>
      <c r="R61" s="201"/>
      <c r="S61" s="177">
        <f>SUM(O61:R61)</f>
        <v>0</v>
      </c>
      <c r="T61" s="176" t="str">
        <f>IF(S61=E58-F53-I53,"OK","ERROR")</f>
        <v>OK</v>
      </c>
      <c r="U61" s="76"/>
    </row>
    <row r="62" spans="2:21" s="80" customFormat="1" ht="19.95" customHeight="1" thickBot="1" x14ac:dyDescent="0.35">
      <c r="B62" s="76"/>
      <c r="C62" s="81" t="s">
        <v>98</v>
      </c>
      <c r="D62" s="83" t="s">
        <v>99</v>
      </c>
      <c r="E62" s="84"/>
      <c r="F62" s="145" t="str">
        <f>IFERROR(IF(IF(H59=1,E62&gt;=2%*'3-Calcul profit'!G22,E62&gt;=15%*'3-Calcul profit'!G22),"OK","FALSE"),"")</f>
        <v/>
      </c>
      <c r="G62" s="76"/>
      <c r="H62" s="139"/>
      <c r="I62" s="139"/>
      <c r="J62" s="139"/>
      <c r="K62" s="139"/>
      <c r="L62" s="76"/>
      <c r="N62" s="76"/>
      <c r="O62" s="76"/>
      <c r="P62" s="76"/>
      <c r="Q62" s="76"/>
      <c r="R62" s="76"/>
      <c r="S62" s="76"/>
      <c r="T62" s="76"/>
      <c r="U62" s="76"/>
    </row>
    <row r="63" spans="2:21" s="80" customFormat="1" ht="19.95" customHeight="1" x14ac:dyDescent="0.3">
      <c r="B63" s="76"/>
      <c r="C63" s="81" t="s">
        <v>98</v>
      </c>
      <c r="D63" s="83" t="s">
        <v>142</v>
      </c>
      <c r="E63" s="125">
        <f>IFERROR(E60-'3-Calcul profit'!G22,0)</f>
        <v>0</v>
      </c>
      <c r="F63" s="76"/>
      <c r="G63" s="76"/>
      <c r="H63" s="139"/>
      <c r="I63" s="139"/>
      <c r="J63" s="4"/>
      <c r="K63" s="140"/>
      <c r="L63" s="76"/>
      <c r="N63" s="76"/>
      <c r="O63" s="213"/>
      <c r="P63" s="213"/>
      <c r="Q63" s="213"/>
      <c r="R63" s="213"/>
      <c r="S63" s="213"/>
      <c r="T63" s="213"/>
      <c r="U63" s="76"/>
    </row>
    <row r="64" spans="2:21" s="80" customFormat="1" ht="28.2" customHeight="1" x14ac:dyDescent="0.3">
      <c r="B64" s="76"/>
      <c r="C64" s="81" t="s">
        <v>100</v>
      </c>
      <c r="D64" s="83" t="s">
        <v>101</v>
      </c>
      <c r="E64" s="124">
        <f>J53</f>
        <v>0</v>
      </c>
      <c r="F64" s="76"/>
      <c r="G64" s="135"/>
      <c r="H64" s="4"/>
      <c r="I64" s="139"/>
      <c r="J64" s="4"/>
      <c r="K64" s="140"/>
      <c r="L64" s="76"/>
      <c r="N64" s="76"/>
      <c r="O64" s="213"/>
      <c r="P64" s="213"/>
      <c r="Q64" s="213"/>
      <c r="R64" s="213"/>
      <c r="S64" s="213"/>
      <c r="T64" s="213"/>
      <c r="U64" s="76"/>
    </row>
    <row r="65" spans="2:21" s="80" customFormat="1" ht="19.95" customHeight="1" thickBot="1" x14ac:dyDescent="0.35">
      <c r="B65" s="76"/>
      <c r="C65" s="85" t="s">
        <v>102</v>
      </c>
      <c r="D65" s="86" t="s">
        <v>103</v>
      </c>
      <c r="E65" s="126">
        <f>IFERROR('3-Calcul profit'!G22-'1-Buget cerere'!E62,0)</f>
        <v>0</v>
      </c>
      <c r="F65" s="4"/>
      <c r="G65" s="76"/>
      <c r="H65" s="87"/>
      <c r="I65" s="76"/>
      <c r="J65" s="76"/>
      <c r="K65" s="76"/>
      <c r="L65" s="76"/>
      <c r="N65" s="76"/>
      <c r="O65" s="139"/>
      <c r="P65" s="139"/>
      <c r="Q65" s="139"/>
      <c r="R65" s="139"/>
      <c r="S65" s="139"/>
      <c r="T65" s="139"/>
      <c r="U65" s="76"/>
    </row>
    <row r="66" spans="2:21" x14ac:dyDescent="0.2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N66" s="2"/>
      <c r="O66" s="198"/>
      <c r="P66" s="198"/>
      <c r="Q66" s="198"/>
      <c r="R66" s="198"/>
      <c r="S66" s="198"/>
      <c r="T66" s="198"/>
      <c r="U66" s="2"/>
    </row>
    <row r="67" spans="2:21" ht="24.6" customHeight="1" x14ac:dyDescent="0.25">
      <c r="C67" s="2"/>
      <c r="D67" s="2"/>
      <c r="E67" s="2"/>
      <c r="F67" s="2"/>
      <c r="G67" s="2"/>
      <c r="H67" s="2"/>
      <c r="I67" s="2"/>
      <c r="J67" s="2"/>
      <c r="K67" s="2"/>
      <c r="L67" s="2"/>
      <c r="N67" s="2"/>
      <c r="O67" s="199"/>
      <c r="P67" s="199"/>
      <c r="Q67" s="199"/>
      <c r="R67" s="199"/>
      <c r="S67" s="200"/>
      <c r="T67" s="4"/>
      <c r="U67" s="2"/>
    </row>
    <row r="68" spans="2:21" x14ac:dyDescent="0.25">
      <c r="C68" s="2"/>
      <c r="D68" s="2"/>
      <c r="E68" s="2"/>
      <c r="F68" s="2"/>
      <c r="G68" s="2"/>
      <c r="H68" s="2"/>
      <c r="I68" s="2"/>
      <c r="J68" s="2"/>
      <c r="K68" s="2"/>
      <c r="L68" s="2"/>
      <c r="N68" s="2"/>
      <c r="O68" s="2"/>
      <c r="P68" s="2"/>
      <c r="Q68" s="2"/>
      <c r="R68" s="2"/>
      <c r="S68" s="2"/>
      <c r="T68" s="2"/>
      <c r="U68" s="2"/>
    </row>
  </sheetData>
  <sheetProtection password="A2B8" sheet="1" objects="1" scenarios="1"/>
  <mergeCells count="20">
    <mergeCell ref="C6:I6"/>
    <mergeCell ref="D50:K50"/>
    <mergeCell ref="J59:K59"/>
    <mergeCell ref="J60:K60"/>
    <mergeCell ref="C7:I7"/>
    <mergeCell ref="D35:K35"/>
    <mergeCell ref="D44:K44"/>
    <mergeCell ref="C13:C14"/>
    <mergeCell ref="O63:T64"/>
    <mergeCell ref="O57:T58"/>
    <mergeCell ref="K13:K14"/>
    <mergeCell ref="O13:T14"/>
    <mergeCell ref="D15:K15"/>
    <mergeCell ref="D20:K20"/>
    <mergeCell ref="D23:K23"/>
    <mergeCell ref="D13:D14"/>
    <mergeCell ref="E13:F13"/>
    <mergeCell ref="G13:G14"/>
    <mergeCell ref="H13:I13"/>
    <mergeCell ref="J13:J14"/>
  </mergeCells>
  <phoneticPr fontId="21" type="noConversion"/>
  <conditionalFormatting sqref="F65">
    <cfRule type="cellIs" dxfId="10" priority="10" operator="equal">
      <formula>"ERROR"</formula>
    </cfRule>
  </conditionalFormatting>
  <conditionalFormatting sqref="T61 T16:T55">
    <cfRule type="cellIs" dxfId="9" priority="8" operator="equal">
      <formula>"error"</formula>
    </cfRule>
  </conditionalFormatting>
  <conditionalFormatting sqref="F62">
    <cfRule type="cellIs" dxfId="8" priority="2" operator="equal">
      <formula>FALSE</formula>
    </cfRule>
    <cfRule type="cellIs" dxfId="7" priority="3" operator="equal">
      <formula>FALSE</formula>
    </cfRule>
    <cfRule type="cellIs" dxfId="6" priority="4" operator="equal">
      <formula>"""FALSE"""</formula>
    </cfRule>
    <cfRule type="cellIs" dxfId="5" priority="5" operator="equal">
      <formula>FALSE</formula>
    </cfRule>
    <cfRule type="cellIs" dxfId="4" priority="6" operator="equal">
      <formula>FALSE</formula>
    </cfRule>
    <cfRule type="cellIs" dxfId="3" priority="7" operator="equal">
      <formula>"OK"</formula>
    </cfRule>
  </conditionalFormatting>
  <conditionalFormatting sqref="T67">
    <cfRule type="cellIs" dxfId="2" priority="1" operator="equal">
      <formula>"error"</formula>
    </cfRule>
  </conditionalFormatting>
  <pageMargins left="0.31496062992125984" right="0.31496062992125984" top="0.35433070866141736" bottom="0.35433070866141736" header="0.31496062992125984" footer="0.31496062992125984"/>
  <pageSetup scale="74" orientation="landscape" r:id="rId1"/>
  <colBreaks count="1" manualBreakCount="1">
    <brk id="11" max="1048575" man="1"/>
  </col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71A0CAE-7EC3-426D-BAD3-094798F267AA}">
          <x14:formula1>
            <xm:f>Foaie1!$C$3:$C$4</xm:f>
          </x14:formula1>
          <xm:sqref>H59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3:C4"/>
  <sheetViews>
    <sheetView workbookViewId="0">
      <selection activeCell="C5" sqref="C5"/>
    </sheetView>
  </sheetViews>
  <sheetFormatPr defaultRowHeight="14.4" x14ac:dyDescent="0.3"/>
  <sheetData>
    <row r="3" spans="3:3" x14ac:dyDescent="0.3">
      <c r="C3">
        <v>1</v>
      </c>
    </row>
    <row r="4" spans="3:3" x14ac:dyDescent="0.3">
      <c r="C4">
        <v>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AX95"/>
  <sheetViews>
    <sheetView zoomScaleNormal="100" workbookViewId="0">
      <pane xSplit="2" ySplit="10" topLeftCell="C78" activePane="bottomRight" state="frozen"/>
      <selection pane="topRight" activeCell="C1" sqref="C1"/>
      <selection pane="bottomLeft" activeCell="A10" sqref="A10"/>
      <selection pane="bottomRight" activeCell="D98" sqref="D98"/>
    </sheetView>
  </sheetViews>
  <sheetFormatPr defaultColWidth="8.88671875" defaultRowHeight="11.4" x14ac:dyDescent="0.3"/>
  <cols>
    <col min="1" max="2" width="5.109375" style="10" customWidth="1"/>
    <col min="3" max="3" width="54.33203125" style="10" customWidth="1"/>
    <col min="4" max="4" width="5" style="10" customWidth="1"/>
    <col min="5" max="5" width="8.88671875" style="10"/>
    <col min="6" max="6" width="4.88671875" style="10" customWidth="1"/>
    <col min="7" max="7" width="13.88671875" style="10" customWidth="1"/>
    <col min="8" max="8" width="9.5546875" style="10" customWidth="1"/>
    <col min="9" max="9" width="4.88671875" style="10" customWidth="1"/>
    <col min="10" max="34" width="10" style="44" customWidth="1"/>
    <col min="35" max="35" width="11.33203125" style="44" customWidth="1"/>
    <col min="36" max="49" width="8.88671875" style="10"/>
    <col min="50" max="50" width="6.44140625" style="10" customWidth="1"/>
    <col min="51" max="16384" width="8.88671875" style="10"/>
  </cols>
  <sheetData>
    <row r="2" spans="2:50" x14ac:dyDescent="0.3">
      <c r="B2" s="8"/>
      <c r="C2" s="8"/>
      <c r="D2" s="8"/>
      <c r="E2" s="8"/>
      <c r="F2" s="8"/>
      <c r="G2" s="8"/>
      <c r="H2" s="8"/>
      <c r="I2" s="8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</row>
    <row r="3" spans="2:50" ht="7.2" customHeight="1" thickBot="1" x14ac:dyDescent="0.35">
      <c r="B3" s="45"/>
      <c r="C3" s="45"/>
      <c r="D3" s="45"/>
      <c r="E3" s="45"/>
      <c r="F3" s="8"/>
      <c r="G3" s="8"/>
      <c r="H3" s="8"/>
      <c r="I3" s="8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</row>
    <row r="4" spans="2:50" ht="13.8" x14ac:dyDescent="0.25">
      <c r="B4" s="45"/>
      <c r="C4" s="151" t="s">
        <v>167</v>
      </c>
      <c r="D4" s="178"/>
      <c r="E4" s="152"/>
      <c r="F4" s="152"/>
      <c r="G4" s="152"/>
      <c r="H4" s="152"/>
      <c r="I4" s="153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</row>
    <row r="5" spans="2:50" ht="13.8" x14ac:dyDescent="0.25">
      <c r="B5" s="45"/>
      <c r="C5" s="154" t="s">
        <v>149</v>
      </c>
      <c r="D5" s="46"/>
      <c r="E5" s="150"/>
      <c r="F5" s="150"/>
      <c r="G5" s="150"/>
      <c r="H5" s="150"/>
      <c r="I5" s="155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</row>
    <row r="6" spans="2:50" ht="16.5" customHeight="1" x14ac:dyDescent="0.3">
      <c r="B6" s="45"/>
      <c r="C6" s="230" t="s">
        <v>150</v>
      </c>
      <c r="D6" s="231"/>
      <c r="E6" s="231"/>
      <c r="F6" s="231"/>
      <c r="G6" s="231"/>
      <c r="H6" s="231"/>
      <c r="I6" s="232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</row>
    <row r="7" spans="2:50" ht="13.8" x14ac:dyDescent="0.3">
      <c r="B7" s="45"/>
      <c r="C7" s="230" t="s">
        <v>151</v>
      </c>
      <c r="D7" s="231"/>
      <c r="E7" s="231"/>
      <c r="F7" s="231"/>
      <c r="G7" s="231"/>
      <c r="H7" s="231"/>
      <c r="I7" s="232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</row>
    <row r="8" spans="2:50" ht="14.4" thickBot="1" x14ac:dyDescent="0.3">
      <c r="B8" s="8"/>
      <c r="C8" s="156" t="s">
        <v>152</v>
      </c>
      <c r="D8" s="157"/>
      <c r="E8" s="158"/>
      <c r="F8" s="158"/>
      <c r="G8" s="158"/>
      <c r="H8" s="158"/>
      <c r="I8" s="15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</row>
    <row r="9" spans="2:50" x14ac:dyDescent="0.3">
      <c r="B9" s="8"/>
      <c r="C9" s="8"/>
      <c r="D9" s="8"/>
      <c r="E9" s="8"/>
      <c r="F9" s="8"/>
      <c r="G9" s="8"/>
      <c r="H9" s="8"/>
      <c r="I9" s="8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</row>
    <row r="10" spans="2:50" ht="15.6" x14ac:dyDescent="0.3">
      <c r="B10" s="8"/>
      <c r="C10" s="11" t="s">
        <v>2</v>
      </c>
      <c r="D10" s="12"/>
      <c r="E10" s="13" t="s">
        <v>3</v>
      </c>
      <c r="F10" s="12"/>
      <c r="G10" s="12"/>
      <c r="H10" s="12"/>
      <c r="I10" s="14"/>
      <c r="J10" s="179">
        <v>1</v>
      </c>
      <c r="K10" s="179">
        <f>J10+1</f>
        <v>2</v>
      </c>
      <c r="L10" s="179">
        <f t="shared" ref="L10:AH10" si="0">K10+1</f>
        <v>3</v>
      </c>
      <c r="M10" s="179">
        <f t="shared" si="0"/>
        <v>4</v>
      </c>
      <c r="N10" s="179">
        <f t="shared" si="0"/>
        <v>5</v>
      </c>
      <c r="O10" s="179">
        <f t="shared" si="0"/>
        <v>6</v>
      </c>
      <c r="P10" s="179">
        <f t="shared" si="0"/>
        <v>7</v>
      </c>
      <c r="Q10" s="179">
        <f t="shared" si="0"/>
        <v>8</v>
      </c>
      <c r="R10" s="179">
        <f t="shared" si="0"/>
        <v>9</v>
      </c>
      <c r="S10" s="179">
        <f t="shared" si="0"/>
        <v>10</v>
      </c>
      <c r="T10" s="179">
        <f t="shared" si="0"/>
        <v>11</v>
      </c>
      <c r="U10" s="179">
        <f t="shared" si="0"/>
        <v>12</v>
      </c>
      <c r="V10" s="179">
        <f t="shared" si="0"/>
        <v>13</v>
      </c>
      <c r="W10" s="179">
        <f t="shared" si="0"/>
        <v>14</v>
      </c>
      <c r="X10" s="179">
        <f t="shared" si="0"/>
        <v>15</v>
      </c>
      <c r="Y10" s="179">
        <f t="shared" si="0"/>
        <v>16</v>
      </c>
      <c r="Z10" s="179">
        <f t="shared" si="0"/>
        <v>17</v>
      </c>
      <c r="AA10" s="179">
        <f t="shared" si="0"/>
        <v>18</v>
      </c>
      <c r="AB10" s="179">
        <f t="shared" si="0"/>
        <v>19</v>
      </c>
      <c r="AC10" s="179">
        <f t="shared" si="0"/>
        <v>20</v>
      </c>
      <c r="AD10" s="179">
        <f t="shared" si="0"/>
        <v>21</v>
      </c>
      <c r="AE10" s="179">
        <f t="shared" si="0"/>
        <v>22</v>
      </c>
      <c r="AF10" s="179">
        <f t="shared" si="0"/>
        <v>23</v>
      </c>
      <c r="AG10" s="179">
        <f t="shared" si="0"/>
        <v>24</v>
      </c>
      <c r="AH10" s="179">
        <f t="shared" si="0"/>
        <v>25</v>
      </c>
      <c r="AI10" s="179">
        <f t="shared" ref="AI10" si="1">AH10+1</f>
        <v>26</v>
      </c>
      <c r="AJ10" s="179">
        <f t="shared" ref="AJ10" si="2">AI10+1</f>
        <v>27</v>
      </c>
      <c r="AK10" s="179">
        <f t="shared" ref="AK10" si="3">AJ10+1</f>
        <v>28</v>
      </c>
      <c r="AL10" s="179">
        <f t="shared" ref="AL10" si="4">AK10+1</f>
        <v>29</v>
      </c>
      <c r="AM10" s="179">
        <f t="shared" ref="AM10" si="5">AL10+1</f>
        <v>30</v>
      </c>
      <c r="AN10" s="179">
        <f t="shared" ref="AN10" si="6">AM10+1</f>
        <v>31</v>
      </c>
      <c r="AO10" s="179">
        <f t="shared" ref="AO10" si="7">AN10+1</f>
        <v>32</v>
      </c>
      <c r="AP10" s="179">
        <f t="shared" ref="AP10" si="8">AO10+1</f>
        <v>33</v>
      </c>
      <c r="AQ10" s="179">
        <f t="shared" ref="AQ10" si="9">AP10+1</f>
        <v>34</v>
      </c>
      <c r="AR10" s="179">
        <f t="shared" ref="AR10" si="10">AQ10+1</f>
        <v>35</v>
      </c>
      <c r="AS10" s="179">
        <f t="shared" ref="AS10" si="11">AR10+1</f>
        <v>36</v>
      </c>
      <c r="AT10" s="179">
        <f t="shared" ref="AT10" si="12">AS10+1</f>
        <v>37</v>
      </c>
      <c r="AU10" s="179">
        <f t="shared" ref="AU10" si="13">AT10+1</f>
        <v>38</v>
      </c>
      <c r="AV10" s="179">
        <f t="shared" ref="AV10" si="14">AU10+1</f>
        <v>39</v>
      </c>
      <c r="AW10" s="179">
        <f t="shared" ref="AW10" si="15">AV10+1</f>
        <v>40</v>
      </c>
      <c r="AX10" s="9"/>
    </row>
    <row r="11" spans="2:50" ht="19.2" customHeight="1" x14ac:dyDescent="0.3">
      <c r="B11" s="8"/>
      <c r="C11" s="8"/>
      <c r="D11" s="8"/>
      <c r="E11" s="8"/>
      <c r="F11" s="8"/>
      <c r="G11" s="8"/>
      <c r="H11" s="8"/>
      <c r="I11" s="8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</row>
    <row r="12" spans="2:50" ht="13.2" x14ac:dyDescent="0.3">
      <c r="C12" s="15"/>
      <c r="D12" s="15"/>
      <c r="E12" s="15"/>
      <c r="F12" s="15"/>
      <c r="G12" s="15"/>
      <c r="H12" s="15"/>
      <c r="I12" s="15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</row>
    <row r="13" spans="2:50" ht="13.2" x14ac:dyDescent="0.3">
      <c r="B13" s="8"/>
      <c r="C13" s="16"/>
      <c r="D13" s="16"/>
      <c r="E13" s="16"/>
      <c r="F13" s="16"/>
      <c r="G13" s="16"/>
      <c r="H13" s="16"/>
      <c r="I13" s="16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</row>
    <row r="14" spans="2:50" ht="15.6" x14ac:dyDescent="0.3">
      <c r="B14" s="8"/>
      <c r="C14" s="1" t="s">
        <v>4</v>
      </c>
      <c r="D14" s="16"/>
      <c r="E14" s="16"/>
      <c r="F14" s="16"/>
      <c r="G14" s="16"/>
      <c r="H14" s="16"/>
      <c r="I14" s="16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</row>
    <row r="15" spans="2:50" ht="13.8" x14ac:dyDescent="0.25">
      <c r="B15" s="8"/>
      <c r="C15" s="5"/>
      <c r="D15" s="2"/>
      <c r="E15" s="3"/>
      <c r="F15" s="2"/>
      <c r="G15" s="2"/>
      <c r="H15" s="2"/>
      <c r="I15" s="2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</row>
    <row r="16" spans="2:50" ht="14.4" x14ac:dyDescent="0.3">
      <c r="B16" s="8"/>
      <c r="C16" s="105" t="s">
        <v>145</v>
      </c>
      <c r="D16" s="2"/>
      <c r="E16" s="3"/>
      <c r="F16" s="2"/>
      <c r="G16" s="2"/>
      <c r="H16" s="115">
        <f>COUNTIF('1-Buget cerere'!O61:R61,"&gt;0")</f>
        <v>0</v>
      </c>
      <c r="I16" s="2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</row>
    <row r="17" spans="2:35" ht="13.8" x14ac:dyDescent="0.25">
      <c r="B17" s="8"/>
      <c r="C17" s="5"/>
      <c r="D17" s="2"/>
      <c r="E17" s="3"/>
      <c r="F17" s="2"/>
      <c r="G17" s="2"/>
      <c r="H17" s="2"/>
      <c r="I17" s="2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</row>
    <row r="18" spans="2:35" ht="13.8" x14ac:dyDescent="0.25">
      <c r="B18" s="8"/>
      <c r="C18" s="105" t="s">
        <v>144</v>
      </c>
      <c r="D18" s="2"/>
      <c r="E18" s="3"/>
      <c r="F18" s="2"/>
      <c r="G18" s="2"/>
      <c r="H18" s="2"/>
      <c r="I18" s="2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</row>
    <row r="19" spans="2:35" ht="41.4" x14ac:dyDescent="0.3">
      <c r="B19" s="8"/>
      <c r="C19" s="17" t="s">
        <v>5</v>
      </c>
      <c r="D19" s="18"/>
      <c r="E19" s="19" t="s">
        <v>6</v>
      </c>
      <c r="F19" s="18"/>
      <c r="G19" s="19" t="s">
        <v>7</v>
      </c>
      <c r="H19" s="19" t="s">
        <v>8</v>
      </c>
      <c r="I19" s="2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</row>
    <row r="20" spans="2:35" ht="14.4" x14ac:dyDescent="0.3">
      <c r="B20" s="8"/>
      <c r="C20" s="20" t="s">
        <v>9</v>
      </c>
      <c r="D20" s="18"/>
      <c r="E20" s="21"/>
      <c r="F20" s="18"/>
      <c r="G20" s="22"/>
      <c r="H20" s="116" t="str">
        <f>IF(ISERROR(G20/$G$31*E20),"",G20/$G$31*E20)</f>
        <v/>
      </c>
      <c r="I20" s="2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</row>
    <row r="21" spans="2:35" ht="14.4" x14ac:dyDescent="0.3">
      <c r="B21" s="8"/>
      <c r="C21" s="20" t="s">
        <v>9</v>
      </c>
      <c r="D21" s="18"/>
      <c r="E21" s="23"/>
      <c r="F21" s="18"/>
      <c r="G21" s="24"/>
      <c r="H21" s="116" t="str">
        <f t="shared" ref="H21:H30" si="16">IF(ISERROR(G21/$G$31*E21),"",G21/$G$31*E21)</f>
        <v/>
      </c>
      <c r="I21" s="2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</row>
    <row r="22" spans="2:35" ht="14.4" x14ac:dyDescent="0.3">
      <c r="B22" s="8"/>
      <c r="C22" s="20" t="s">
        <v>9</v>
      </c>
      <c r="D22" s="18"/>
      <c r="E22" s="23"/>
      <c r="F22" s="18"/>
      <c r="G22" s="24"/>
      <c r="H22" s="116" t="str">
        <f t="shared" si="16"/>
        <v/>
      </c>
      <c r="I22" s="2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</row>
    <row r="23" spans="2:35" ht="14.4" x14ac:dyDescent="0.3">
      <c r="B23" s="8"/>
      <c r="C23" s="20" t="s">
        <v>9</v>
      </c>
      <c r="D23" s="18"/>
      <c r="E23" s="23"/>
      <c r="F23" s="18"/>
      <c r="G23" s="24"/>
      <c r="H23" s="116" t="str">
        <f t="shared" si="16"/>
        <v/>
      </c>
      <c r="I23" s="2"/>
      <c r="J23" s="10"/>
      <c r="K23" s="10"/>
      <c r="L23" s="182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</row>
    <row r="24" spans="2:35" ht="14.4" x14ac:dyDescent="0.3">
      <c r="B24" s="8"/>
      <c r="C24" s="20" t="s">
        <v>9</v>
      </c>
      <c r="D24" s="18"/>
      <c r="E24" s="23"/>
      <c r="F24" s="18"/>
      <c r="G24" s="24"/>
      <c r="H24" s="116" t="str">
        <f t="shared" si="16"/>
        <v/>
      </c>
      <c r="I24" s="2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</row>
    <row r="25" spans="2:35" ht="14.4" x14ac:dyDescent="0.3">
      <c r="B25" s="8"/>
      <c r="C25" s="20" t="s">
        <v>9</v>
      </c>
      <c r="D25" s="18"/>
      <c r="E25" s="23"/>
      <c r="F25" s="18"/>
      <c r="G25" s="24"/>
      <c r="H25" s="116" t="str">
        <f t="shared" si="16"/>
        <v/>
      </c>
      <c r="I25" s="2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</row>
    <row r="26" spans="2:35" ht="14.4" x14ac:dyDescent="0.3">
      <c r="B26" s="8"/>
      <c r="C26" s="20" t="s">
        <v>9</v>
      </c>
      <c r="D26" s="18"/>
      <c r="E26" s="23"/>
      <c r="F26" s="18"/>
      <c r="G26" s="24"/>
      <c r="H26" s="116" t="str">
        <f t="shared" si="16"/>
        <v/>
      </c>
      <c r="I26" s="2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</row>
    <row r="27" spans="2:35" ht="14.4" x14ac:dyDescent="0.3">
      <c r="B27" s="8"/>
      <c r="C27" s="20" t="s">
        <v>9</v>
      </c>
      <c r="D27" s="18"/>
      <c r="E27" s="23"/>
      <c r="F27" s="18"/>
      <c r="G27" s="24"/>
      <c r="H27" s="116" t="str">
        <f t="shared" si="16"/>
        <v/>
      </c>
      <c r="I27" s="2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</row>
    <row r="28" spans="2:35" ht="14.4" x14ac:dyDescent="0.3">
      <c r="B28" s="8"/>
      <c r="C28" s="20" t="s">
        <v>9</v>
      </c>
      <c r="D28" s="18"/>
      <c r="E28" s="23"/>
      <c r="F28" s="18"/>
      <c r="G28" s="24"/>
      <c r="H28" s="116" t="str">
        <f t="shared" si="16"/>
        <v/>
      </c>
      <c r="I28" s="2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</row>
    <row r="29" spans="2:35" ht="14.4" x14ac:dyDescent="0.3">
      <c r="B29" s="8"/>
      <c r="C29" s="20" t="s">
        <v>9</v>
      </c>
      <c r="D29" s="18"/>
      <c r="E29" s="23"/>
      <c r="F29" s="18"/>
      <c r="G29" s="24"/>
      <c r="H29" s="116" t="str">
        <f t="shared" si="16"/>
        <v/>
      </c>
      <c r="I29" s="2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</row>
    <row r="30" spans="2:35" ht="14.4" x14ac:dyDescent="0.3">
      <c r="B30" s="8"/>
      <c r="C30" s="25" t="s">
        <v>9</v>
      </c>
      <c r="D30" s="18"/>
      <c r="E30" s="23"/>
      <c r="F30" s="18"/>
      <c r="G30" s="26"/>
      <c r="H30" s="116" t="str">
        <f t="shared" si="16"/>
        <v/>
      </c>
      <c r="I30" s="2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</row>
    <row r="31" spans="2:35" ht="14.4" x14ac:dyDescent="0.3">
      <c r="B31" s="8"/>
      <c r="C31" s="27" t="s">
        <v>10</v>
      </c>
      <c r="D31" s="18"/>
      <c r="E31" s="28"/>
      <c r="F31" s="18"/>
      <c r="G31" s="117">
        <f>SUM(G20:G30)</f>
        <v>0</v>
      </c>
      <c r="H31" s="117">
        <f>ROUNDUP(SUM(H20:H30),0)</f>
        <v>0</v>
      </c>
      <c r="I31" s="2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</row>
    <row r="32" spans="2:35" ht="13.2" x14ac:dyDescent="0.3">
      <c r="B32" s="8"/>
      <c r="C32" s="16"/>
      <c r="D32" s="16"/>
      <c r="E32" s="16"/>
      <c r="F32" s="16"/>
      <c r="G32" s="16"/>
      <c r="H32" s="16"/>
      <c r="I32" s="16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</row>
    <row r="33" spans="2:50" ht="13.2" x14ac:dyDescent="0.3">
      <c r="B33" s="8"/>
      <c r="C33" s="16"/>
      <c r="D33" s="16"/>
      <c r="E33" s="16"/>
      <c r="F33" s="16"/>
      <c r="G33" s="16"/>
      <c r="H33" s="16"/>
      <c r="I33" s="16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</row>
    <row r="34" spans="2:50" ht="13.2" x14ac:dyDescent="0.3">
      <c r="C34" s="15"/>
      <c r="D34" s="15"/>
      <c r="E34" s="15"/>
      <c r="F34" s="15"/>
      <c r="G34" s="15"/>
      <c r="H34" s="15"/>
      <c r="I34" s="15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</row>
    <row r="35" spans="2:50" ht="13.2" x14ac:dyDescent="0.3">
      <c r="C35" s="15"/>
      <c r="D35" s="15"/>
      <c r="E35" s="15"/>
      <c r="F35" s="15"/>
      <c r="G35" s="15"/>
      <c r="H35" s="15"/>
      <c r="I35" s="15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</row>
    <row r="36" spans="2:50" ht="13.8" x14ac:dyDescent="0.3">
      <c r="B36" s="8"/>
      <c r="C36" s="16"/>
      <c r="D36" s="16"/>
      <c r="E36" s="16"/>
      <c r="F36" s="16"/>
      <c r="G36" s="16"/>
      <c r="H36" s="16"/>
      <c r="I36" s="29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</row>
    <row r="37" spans="2:50" ht="13.8" x14ac:dyDescent="0.3">
      <c r="B37" s="8"/>
      <c r="C37" s="31" t="s">
        <v>11</v>
      </c>
      <c r="D37" s="16"/>
      <c r="E37" s="16"/>
      <c r="F37" s="16"/>
      <c r="G37" s="16"/>
      <c r="H37" s="16"/>
      <c r="I37" s="29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</row>
    <row r="38" spans="2:50" ht="13.8" x14ac:dyDescent="0.3">
      <c r="B38" s="8"/>
      <c r="C38" s="16"/>
      <c r="D38" s="16"/>
      <c r="E38" s="16"/>
      <c r="F38" s="16"/>
      <c r="G38" s="16"/>
      <c r="H38" s="16"/>
      <c r="I38" s="29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0"/>
    </row>
    <row r="39" spans="2:50" ht="21" customHeight="1" x14ac:dyDescent="0.3">
      <c r="B39" s="8"/>
      <c r="C39" s="32" t="s">
        <v>12</v>
      </c>
      <c r="D39" s="29"/>
      <c r="E39" s="29"/>
      <c r="F39" s="16"/>
      <c r="G39" s="16"/>
      <c r="H39" s="16"/>
      <c r="I39" s="29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</row>
    <row r="40" spans="2:50" ht="13.8" x14ac:dyDescent="0.3">
      <c r="B40" s="8"/>
      <c r="C40" s="33"/>
      <c r="D40" s="29"/>
      <c r="E40" s="34" t="s">
        <v>14</v>
      </c>
      <c r="F40" s="16"/>
      <c r="G40" s="16"/>
      <c r="H40" s="16"/>
      <c r="I40" s="29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0"/>
    </row>
    <row r="41" spans="2:50" ht="13.8" x14ac:dyDescent="0.3">
      <c r="B41" s="8"/>
      <c r="C41" s="36"/>
      <c r="D41" s="29"/>
      <c r="E41" s="34" t="s">
        <v>14</v>
      </c>
      <c r="F41" s="16"/>
      <c r="G41" s="16"/>
      <c r="H41" s="16"/>
      <c r="I41" s="29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37"/>
      <c r="AP41" s="37"/>
      <c r="AQ41" s="37"/>
      <c r="AR41" s="37"/>
      <c r="AS41" s="37"/>
      <c r="AT41" s="37"/>
      <c r="AU41" s="37"/>
      <c r="AV41" s="37"/>
      <c r="AW41" s="37"/>
      <c r="AX41" s="30"/>
    </row>
    <row r="42" spans="2:50" ht="16.95" customHeight="1" x14ac:dyDescent="0.3">
      <c r="B42" s="8"/>
      <c r="C42" s="32" t="s">
        <v>13</v>
      </c>
      <c r="D42" s="29"/>
      <c r="E42" s="38" t="s">
        <v>14</v>
      </c>
      <c r="F42" s="16"/>
      <c r="G42" s="16"/>
      <c r="H42" s="16"/>
      <c r="I42" s="29"/>
      <c r="J42" s="118">
        <f>SUM(J40:J41)</f>
        <v>0</v>
      </c>
      <c r="K42" s="118">
        <f t="shared" ref="K42:AW42" si="17">SUM(K40:K41)</f>
        <v>0</v>
      </c>
      <c r="L42" s="118">
        <f t="shared" si="17"/>
        <v>0</v>
      </c>
      <c r="M42" s="118">
        <f t="shared" si="17"/>
        <v>0</v>
      </c>
      <c r="N42" s="118">
        <f t="shared" si="17"/>
        <v>0</v>
      </c>
      <c r="O42" s="118">
        <f t="shared" si="17"/>
        <v>0</v>
      </c>
      <c r="P42" s="118">
        <f t="shared" si="17"/>
        <v>0</v>
      </c>
      <c r="Q42" s="118">
        <f t="shared" si="17"/>
        <v>0</v>
      </c>
      <c r="R42" s="118">
        <f t="shared" si="17"/>
        <v>0</v>
      </c>
      <c r="S42" s="118">
        <f t="shared" si="17"/>
        <v>0</v>
      </c>
      <c r="T42" s="118">
        <f t="shared" si="17"/>
        <v>0</v>
      </c>
      <c r="U42" s="118">
        <f t="shared" si="17"/>
        <v>0</v>
      </c>
      <c r="V42" s="118">
        <f t="shared" si="17"/>
        <v>0</v>
      </c>
      <c r="W42" s="118">
        <f t="shared" si="17"/>
        <v>0</v>
      </c>
      <c r="X42" s="118">
        <f t="shared" si="17"/>
        <v>0</v>
      </c>
      <c r="Y42" s="118">
        <f t="shared" si="17"/>
        <v>0</v>
      </c>
      <c r="Z42" s="118">
        <f t="shared" si="17"/>
        <v>0</v>
      </c>
      <c r="AA42" s="118">
        <f t="shared" si="17"/>
        <v>0</v>
      </c>
      <c r="AB42" s="118">
        <f t="shared" si="17"/>
        <v>0</v>
      </c>
      <c r="AC42" s="118">
        <f t="shared" si="17"/>
        <v>0</v>
      </c>
      <c r="AD42" s="118">
        <f t="shared" si="17"/>
        <v>0</v>
      </c>
      <c r="AE42" s="118">
        <f t="shared" si="17"/>
        <v>0</v>
      </c>
      <c r="AF42" s="118">
        <f t="shared" si="17"/>
        <v>0</v>
      </c>
      <c r="AG42" s="118">
        <f t="shared" si="17"/>
        <v>0</v>
      </c>
      <c r="AH42" s="118">
        <f t="shared" si="17"/>
        <v>0</v>
      </c>
      <c r="AI42" s="118">
        <f t="shared" si="17"/>
        <v>0</v>
      </c>
      <c r="AJ42" s="118">
        <f t="shared" si="17"/>
        <v>0</v>
      </c>
      <c r="AK42" s="118">
        <f t="shared" si="17"/>
        <v>0</v>
      </c>
      <c r="AL42" s="118">
        <f t="shared" si="17"/>
        <v>0</v>
      </c>
      <c r="AM42" s="118">
        <f t="shared" si="17"/>
        <v>0</v>
      </c>
      <c r="AN42" s="118">
        <f t="shared" si="17"/>
        <v>0</v>
      </c>
      <c r="AO42" s="118">
        <f t="shared" si="17"/>
        <v>0</v>
      </c>
      <c r="AP42" s="118">
        <f t="shared" si="17"/>
        <v>0</v>
      </c>
      <c r="AQ42" s="118">
        <f t="shared" si="17"/>
        <v>0</v>
      </c>
      <c r="AR42" s="118">
        <f t="shared" si="17"/>
        <v>0</v>
      </c>
      <c r="AS42" s="118">
        <f t="shared" si="17"/>
        <v>0</v>
      </c>
      <c r="AT42" s="118">
        <f t="shared" si="17"/>
        <v>0</v>
      </c>
      <c r="AU42" s="118">
        <f t="shared" si="17"/>
        <v>0</v>
      </c>
      <c r="AV42" s="118">
        <f t="shared" si="17"/>
        <v>0</v>
      </c>
      <c r="AW42" s="118">
        <f t="shared" si="17"/>
        <v>0</v>
      </c>
      <c r="AX42" s="30"/>
    </row>
    <row r="43" spans="2:50" ht="13.8" x14ac:dyDescent="0.3">
      <c r="B43" s="8"/>
      <c r="C43" s="29"/>
      <c r="D43" s="29"/>
      <c r="E43" s="29"/>
      <c r="F43" s="16"/>
      <c r="G43" s="16"/>
      <c r="H43" s="16"/>
      <c r="I43" s="2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39"/>
      <c r="AS43" s="39"/>
      <c r="AT43" s="39"/>
      <c r="AU43" s="39"/>
      <c r="AV43" s="39"/>
      <c r="AW43" s="39"/>
      <c r="AX43" s="30"/>
    </row>
    <row r="44" spans="2:50" ht="13.8" x14ac:dyDescent="0.3">
      <c r="B44" s="8"/>
      <c r="C44" s="32" t="s">
        <v>15</v>
      </c>
      <c r="D44" s="29"/>
      <c r="E44" s="29"/>
      <c r="F44" s="16"/>
      <c r="G44" s="16"/>
      <c r="H44" s="16"/>
      <c r="I44" s="29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</row>
    <row r="45" spans="2:50" ht="13.8" x14ac:dyDescent="0.3">
      <c r="B45" s="8"/>
      <c r="C45" s="33" t="s">
        <v>16</v>
      </c>
      <c r="D45" s="29"/>
      <c r="E45" s="34" t="s">
        <v>14</v>
      </c>
      <c r="F45" s="16"/>
      <c r="G45" s="16"/>
      <c r="H45" s="16"/>
      <c r="I45" s="29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  <c r="AT45" s="35"/>
      <c r="AU45" s="35"/>
      <c r="AV45" s="35"/>
      <c r="AW45" s="35"/>
      <c r="AX45" s="30"/>
    </row>
    <row r="46" spans="2:50" ht="13.8" x14ac:dyDescent="0.3">
      <c r="B46" s="8"/>
      <c r="C46" s="33" t="s">
        <v>17</v>
      </c>
      <c r="D46" s="29"/>
      <c r="E46" s="34" t="s">
        <v>14</v>
      </c>
      <c r="F46" s="16"/>
      <c r="G46" s="16"/>
      <c r="H46" s="16"/>
      <c r="I46" s="29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  <c r="AT46" s="35"/>
      <c r="AU46" s="35"/>
      <c r="AV46" s="35"/>
      <c r="AW46" s="35"/>
      <c r="AX46" s="30"/>
    </row>
    <row r="47" spans="2:50" ht="13.8" x14ac:dyDescent="0.3">
      <c r="B47" s="8"/>
      <c r="C47" s="33" t="s">
        <v>18</v>
      </c>
      <c r="D47" s="29"/>
      <c r="E47" s="34" t="s">
        <v>14</v>
      </c>
      <c r="F47" s="16"/>
      <c r="G47" s="16"/>
      <c r="H47" s="16"/>
      <c r="I47" s="29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  <c r="AT47" s="35"/>
      <c r="AU47" s="35"/>
      <c r="AV47" s="35"/>
      <c r="AW47" s="35"/>
      <c r="AX47" s="30"/>
    </row>
    <row r="48" spans="2:50" ht="13.8" x14ac:dyDescent="0.3">
      <c r="B48" s="8"/>
      <c r="C48" s="33" t="s">
        <v>19</v>
      </c>
      <c r="D48" s="29"/>
      <c r="E48" s="34" t="s">
        <v>14</v>
      </c>
      <c r="F48" s="16"/>
      <c r="G48" s="16"/>
      <c r="H48" s="16"/>
      <c r="I48" s="29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T48" s="35"/>
      <c r="AU48" s="35"/>
      <c r="AV48" s="35"/>
      <c r="AW48" s="35"/>
      <c r="AX48" s="30"/>
    </row>
    <row r="49" spans="2:50" ht="13.8" x14ac:dyDescent="0.3">
      <c r="B49" s="8"/>
      <c r="C49" s="33" t="s">
        <v>20</v>
      </c>
      <c r="D49" s="29"/>
      <c r="E49" s="34" t="s">
        <v>14</v>
      </c>
      <c r="F49" s="16"/>
      <c r="G49" s="16"/>
      <c r="H49" s="16"/>
      <c r="I49" s="29"/>
      <c r="J49" s="111">
        <f>SUM(J50:J51)</f>
        <v>0</v>
      </c>
      <c r="K49" s="111">
        <f t="shared" ref="K49:AH49" si="18">SUM(K50:K51)</f>
        <v>0</v>
      </c>
      <c r="L49" s="111">
        <f t="shared" si="18"/>
        <v>0</v>
      </c>
      <c r="M49" s="111">
        <f t="shared" ref="M49:AA49" si="19">SUM(M50:M51)</f>
        <v>0</v>
      </c>
      <c r="N49" s="111">
        <f t="shared" si="19"/>
        <v>0</v>
      </c>
      <c r="O49" s="111">
        <f t="shared" si="19"/>
        <v>0</v>
      </c>
      <c r="P49" s="111">
        <f t="shared" si="19"/>
        <v>0</v>
      </c>
      <c r="Q49" s="111">
        <f t="shared" si="19"/>
        <v>0</v>
      </c>
      <c r="R49" s="111">
        <f t="shared" si="19"/>
        <v>0</v>
      </c>
      <c r="S49" s="111">
        <f t="shared" si="19"/>
        <v>0</v>
      </c>
      <c r="T49" s="111">
        <f t="shared" si="19"/>
        <v>0</v>
      </c>
      <c r="U49" s="111">
        <f t="shared" si="19"/>
        <v>0</v>
      </c>
      <c r="V49" s="111">
        <f t="shared" si="19"/>
        <v>0</v>
      </c>
      <c r="W49" s="111">
        <f t="shared" si="19"/>
        <v>0</v>
      </c>
      <c r="X49" s="111">
        <f t="shared" si="19"/>
        <v>0</v>
      </c>
      <c r="Y49" s="111">
        <f t="shared" si="19"/>
        <v>0</v>
      </c>
      <c r="Z49" s="111">
        <f t="shared" si="19"/>
        <v>0</v>
      </c>
      <c r="AA49" s="111">
        <f t="shared" si="19"/>
        <v>0</v>
      </c>
      <c r="AB49" s="111">
        <f t="shared" si="18"/>
        <v>0</v>
      </c>
      <c r="AC49" s="111">
        <f t="shared" si="18"/>
        <v>0</v>
      </c>
      <c r="AD49" s="111">
        <f t="shared" si="18"/>
        <v>0</v>
      </c>
      <c r="AE49" s="111">
        <f t="shared" si="18"/>
        <v>0</v>
      </c>
      <c r="AF49" s="111">
        <f t="shared" si="18"/>
        <v>0</v>
      </c>
      <c r="AG49" s="111">
        <f t="shared" si="18"/>
        <v>0</v>
      </c>
      <c r="AH49" s="111">
        <f t="shared" si="18"/>
        <v>0</v>
      </c>
      <c r="AI49" s="111">
        <f t="shared" ref="AI49:AV49" si="20">SUM(AI50:AI51)</f>
        <v>0</v>
      </c>
      <c r="AJ49" s="111">
        <f t="shared" si="20"/>
        <v>0</v>
      </c>
      <c r="AK49" s="111">
        <f t="shared" si="20"/>
        <v>0</v>
      </c>
      <c r="AL49" s="111">
        <f t="shared" si="20"/>
        <v>0</v>
      </c>
      <c r="AM49" s="111">
        <f t="shared" si="20"/>
        <v>0</v>
      </c>
      <c r="AN49" s="111">
        <f t="shared" si="20"/>
        <v>0</v>
      </c>
      <c r="AO49" s="111">
        <f t="shared" si="20"/>
        <v>0</v>
      </c>
      <c r="AP49" s="111">
        <f t="shared" si="20"/>
        <v>0</v>
      </c>
      <c r="AQ49" s="111">
        <f t="shared" si="20"/>
        <v>0</v>
      </c>
      <c r="AR49" s="111">
        <f t="shared" si="20"/>
        <v>0</v>
      </c>
      <c r="AS49" s="111">
        <f t="shared" si="20"/>
        <v>0</v>
      </c>
      <c r="AT49" s="111">
        <f t="shared" si="20"/>
        <v>0</v>
      </c>
      <c r="AU49" s="111">
        <f t="shared" si="20"/>
        <v>0</v>
      </c>
      <c r="AV49" s="111">
        <f t="shared" si="20"/>
        <v>0</v>
      </c>
      <c r="AW49" s="111">
        <f t="shared" ref="AW49" si="21">SUM(AW50:AW51)</f>
        <v>0</v>
      </c>
      <c r="AX49" s="30"/>
    </row>
    <row r="50" spans="2:50" ht="13.8" x14ac:dyDescent="0.3">
      <c r="B50" s="8"/>
      <c r="C50" s="40" t="s">
        <v>21</v>
      </c>
      <c r="D50" s="29"/>
      <c r="E50" s="34" t="s">
        <v>14</v>
      </c>
      <c r="F50" s="16"/>
      <c r="G50" s="16"/>
      <c r="H50" s="16"/>
      <c r="I50" s="29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T50" s="35"/>
      <c r="AU50" s="35"/>
      <c r="AV50" s="35"/>
      <c r="AW50" s="35"/>
      <c r="AX50" s="30"/>
    </row>
    <row r="51" spans="2:50" ht="13.8" x14ac:dyDescent="0.3">
      <c r="B51" s="8"/>
      <c r="C51" s="40" t="s">
        <v>21</v>
      </c>
      <c r="D51" s="29"/>
      <c r="E51" s="34" t="s">
        <v>14</v>
      </c>
      <c r="F51" s="16"/>
      <c r="G51" s="16"/>
      <c r="H51" s="16"/>
      <c r="I51" s="29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5"/>
      <c r="AS51" s="35"/>
      <c r="AT51" s="35"/>
      <c r="AU51" s="35"/>
      <c r="AV51" s="35"/>
      <c r="AW51" s="35"/>
      <c r="AX51" s="30"/>
    </row>
    <row r="52" spans="2:50" ht="13.8" x14ac:dyDescent="0.3">
      <c r="B52" s="8"/>
      <c r="C52" s="32" t="s">
        <v>22</v>
      </c>
      <c r="D52" s="29"/>
      <c r="E52" s="38" t="s">
        <v>14</v>
      </c>
      <c r="F52" s="16"/>
      <c r="G52" s="16"/>
      <c r="H52" s="16"/>
      <c r="I52" s="29"/>
      <c r="J52" s="118">
        <f>SUM(J45:J49)</f>
        <v>0</v>
      </c>
      <c r="K52" s="118">
        <f t="shared" ref="K52:AW52" si="22">SUM(K45:K49)</f>
        <v>0</v>
      </c>
      <c r="L52" s="118">
        <f t="shared" si="22"/>
        <v>0</v>
      </c>
      <c r="M52" s="118">
        <f t="shared" si="22"/>
        <v>0</v>
      </c>
      <c r="N52" s="118">
        <f t="shared" si="22"/>
        <v>0</v>
      </c>
      <c r="O52" s="118">
        <f t="shared" si="22"/>
        <v>0</v>
      </c>
      <c r="P52" s="118">
        <f t="shared" si="22"/>
        <v>0</v>
      </c>
      <c r="Q52" s="118">
        <f t="shared" si="22"/>
        <v>0</v>
      </c>
      <c r="R52" s="118">
        <f t="shared" si="22"/>
        <v>0</v>
      </c>
      <c r="S52" s="118">
        <f t="shared" si="22"/>
        <v>0</v>
      </c>
      <c r="T52" s="118">
        <f t="shared" si="22"/>
        <v>0</v>
      </c>
      <c r="U52" s="118">
        <f t="shared" si="22"/>
        <v>0</v>
      </c>
      <c r="V52" s="118">
        <f t="shared" si="22"/>
        <v>0</v>
      </c>
      <c r="W52" s="118">
        <f t="shared" si="22"/>
        <v>0</v>
      </c>
      <c r="X52" s="118">
        <f t="shared" si="22"/>
        <v>0</v>
      </c>
      <c r="Y52" s="118">
        <f t="shared" si="22"/>
        <v>0</v>
      </c>
      <c r="Z52" s="118">
        <f t="shared" si="22"/>
        <v>0</v>
      </c>
      <c r="AA52" s="118">
        <f t="shared" si="22"/>
        <v>0</v>
      </c>
      <c r="AB52" s="118">
        <f t="shared" si="22"/>
        <v>0</v>
      </c>
      <c r="AC52" s="118">
        <f t="shared" si="22"/>
        <v>0</v>
      </c>
      <c r="AD52" s="118">
        <f t="shared" si="22"/>
        <v>0</v>
      </c>
      <c r="AE52" s="118">
        <f t="shared" si="22"/>
        <v>0</v>
      </c>
      <c r="AF52" s="118">
        <f t="shared" si="22"/>
        <v>0</v>
      </c>
      <c r="AG52" s="118">
        <f t="shared" si="22"/>
        <v>0</v>
      </c>
      <c r="AH52" s="118">
        <f t="shared" si="22"/>
        <v>0</v>
      </c>
      <c r="AI52" s="118">
        <f t="shared" si="22"/>
        <v>0</v>
      </c>
      <c r="AJ52" s="118">
        <f t="shared" si="22"/>
        <v>0</v>
      </c>
      <c r="AK52" s="118">
        <f t="shared" si="22"/>
        <v>0</v>
      </c>
      <c r="AL52" s="118">
        <f t="shared" si="22"/>
        <v>0</v>
      </c>
      <c r="AM52" s="118">
        <f t="shared" si="22"/>
        <v>0</v>
      </c>
      <c r="AN52" s="118">
        <f t="shared" si="22"/>
        <v>0</v>
      </c>
      <c r="AO52" s="118">
        <f t="shared" si="22"/>
        <v>0</v>
      </c>
      <c r="AP52" s="118">
        <f t="shared" si="22"/>
        <v>0</v>
      </c>
      <c r="AQ52" s="118">
        <f t="shared" si="22"/>
        <v>0</v>
      </c>
      <c r="AR52" s="118">
        <f t="shared" si="22"/>
        <v>0</v>
      </c>
      <c r="AS52" s="118">
        <f t="shared" si="22"/>
        <v>0</v>
      </c>
      <c r="AT52" s="118">
        <f t="shared" si="22"/>
        <v>0</v>
      </c>
      <c r="AU52" s="118">
        <f t="shared" si="22"/>
        <v>0</v>
      </c>
      <c r="AV52" s="118">
        <f t="shared" si="22"/>
        <v>0</v>
      </c>
      <c r="AW52" s="118">
        <f t="shared" si="22"/>
        <v>0</v>
      </c>
      <c r="AX52" s="30"/>
    </row>
    <row r="53" spans="2:50" ht="13.8" x14ac:dyDescent="0.3">
      <c r="B53" s="8"/>
      <c r="C53" s="29"/>
      <c r="D53" s="29"/>
      <c r="E53" s="29"/>
      <c r="F53" s="16"/>
      <c r="G53" s="16"/>
      <c r="H53" s="16"/>
      <c r="I53" s="2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39"/>
      <c r="AS53" s="39"/>
      <c r="AT53" s="39"/>
      <c r="AU53" s="39"/>
      <c r="AV53" s="39"/>
      <c r="AW53" s="39"/>
      <c r="AX53" s="30"/>
    </row>
    <row r="54" spans="2:50" ht="13.8" x14ac:dyDescent="0.3">
      <c r="B54" s="8"/>
      <c r="C54" s="29"/>
      <c r="D54" s="29"/>
      <c r="E54" s="29"/>
      <c r="F54" s="16"/>
      <c r="G54" s="16"/>
      <c r="H54" s="16"/>
      <c r="I54" s="2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  <c r="AF54" s="39"/>
      <c r="AG54" s="39"/>
      <c r="AH54" s="39"/>
      <c r="AI54" s="39"/>
      <c r="AJ54" s="39"/>
      <c r="AK54" s="39"/>
      <c r="AL54" s="39"/>
      <c r="AM54" s="39"/>
      <c r="AN54" s="39"/>
      <c r="AO54" s="39"/>
      <c r="AP54" s="39"/>
      <c r="AQ54" s="39"/>
      <c r="AR54" s="39"/>
      <c r="AS54" s="39"/>
      <c r="AT54" s="39"/>
      <c r="AU54" s="39"/>
      <c r="AV54" s="39"/>
      <c r="AW54" s="39"/>
      <c r="AX54" s="30"/>
    </row>
    <row r="55" spans="2:50" ht="13.8" x14ac:dyDescent="0.3">
      <c r="B55" s="8"/>
      <c r="C55" s="31" t="s">
        <v>23</v>
      </c>
      <c r="D55" s="29"/>
      <c r="E55" s="29"/>
      <c r="F55" s="16"/>
      <c r="G55" s="16"/>
      <c r="H55" s="16"/>
      <c r="I55" s="29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</row>
    <row r="56" spans="2:50" ht="13.8" x14ac:dyDescent="0.3">
      <c r="B56" s="8"/>
      <c r="C56" s="29"/>
      <c r="D56" s="29"/>
      <c r="E56" s="29"/>
      <c r="F56" s="16"/>
      <c r="G56" s="16"/>
      <c r="H56" s="16"/>
      <c r="I56" s="29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</row>
    <row r="57" spans="2:50" ht="13.8" x14ac:dyDescent="0.3">
      <c r="B57" s="8"/>
      <c r="C57" s="32" t="s">
        <v>12</v>
      </c>
      <c r="D57" s="29"/>
      <c r="E57" s="29"/>
      <c r="F57" s="16"/>
      <c r="G57" s="16"/>
      <c r="H57" s="16"/>
      <c r="I57" s="29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</row>
    <row r="58" spans="2:50" ht="13.8" x14ac:dyDescent="0.3">
      <c r="B58" s="8"/>
      <c r="C58" s="33"/>
      <c r="D58" s="29"/>
      <c r="E58" s="34" t="s">
        <v>14</v>
      </c>
      <c r="F58" s="16"/>
      <c r="G58" s="16"/>
      <c r="H58" s="16"/>
      <c r="I58" s="29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5"/>
      <c r="AS58" s="35"/>
      <c r="AT58" s="35"/>
      <c r="AU58" s="35"/>
      <c r="AV58" s="35"/>
      <c r="AW58" s="35"/>
      <c r="AX58" s="30"/>
    </row>
    <row r="59" spans="2:50" ht="13.8" x14ac:dyDescent="0.3">
      <c r="B59" s="8"/>
      <c r="C59" s="36"/>
      <c r="D59" s="29"/>
      <c r="E59" s="34" t="s">
        <v>14</v>
      </c>
      <c r="F59" s="16"/>
      <c r="G59" s="16"/>
      <c r="H59" s="16"/>
      <c r="I59" s="29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37"/>
      <c r="AP59" s="37"/>
      <c r="AQ59" s="37"/>
      <c r="AR59" s="37"/>
      <c r="AS59" s="37"/>
      <c r="AT59" s="37"/>
      <c r="AU59" s="37"/>
      <c r="AV59" s="37"/>
      <c r="AW59" s="37"/>
      <c r="AX59" s="30"/>
    </row>
    <row r="60" spans="2:50" ht="13.8" x14ac:dyDescent="0.3">
      <c r="B60" s="8"/>
      <c r="C60" s="32" t="s">
        <v>13</v>
      </c>
      <c r="D60" s="29"/>
      <c r="E60" s="38" t="s">
        <v>14</v>
      </c>
      <c r="F60" s="16"/>
      <c r="G60" s="16"/>
      <c r="H60" s="16"/>
      <c r="I60" s="29"/>
      <c r="J60" s="118">
        <f>SUM(J58:J59)</f>
        <v>0</v>
      </c>
      <c r="K60" s="118">
        <f t="shared" ref="K60:AW60" si="23">SUM(K58:K59)</f>
        <v>0</v>
      </c>
      <c r="L60" s="118">
        <f t="shared" si="23"/>
        <v>0</v>
      </c>
      <c r="M60" s="118">
        <f t="shared" si="23"/>
        <v>0</v>
      </c>
      <c r="N60" s="118">
        <f t="shared" si="23"/>
        <v>0</v>
      </c>
      <c r="O60" s="118">
        <f t="shared" si="23"/>
        <v>0</v>
      </c>
      <c r="P60" s="118">
        <f t="shared" si="23"/>
        <v>0</v>
      </c>
      <c r="Q60" s="118">
        <f t="shared" si="23"/>
        <v>0</v>
      </c>
      <c r="R60" s="118">
        <f t="shared" si="23"/>
        <v>0</v>
      </c>
      <c r="S60" s="118">
        <f t="shared" si="23"/>
        <v>0</v>
      </c>
      <c r="T60" s="118">
        <f t="shared" si="23"/>
        <v>0</v>
      </c>
      <c r="U60" s="118">
        <f t="shared" si="23"/>
        <v>0</v>
      </c>
      <c r="V60" s="118">
        <f t="shared" si="23"/>
        <v>0</v>
      </c>
      <c r="W60" s="118">
        <f t="shared" si="23"/>
        <v>0</v>
      </c>
      <c r="X60" s="118">
        <f t="shared" si="23"/>
        <v>0</v>
      </c>
      <c r="Y60" s="118">
        <f t="shared" si="23"/>
        <v>0</v>
      </c>
      <c r="Z60" s="118">
        <f t="shared" si="23"/>
        <v>0</v>
      </c>
      <c r="AA60" s="118">
        <f t="shared" si="23"/>
        <v>0</v>
      </c>
      <c r="AB60" s="118">
        <f t="shared" si="23"/>
        <v>0</v>
      </c>
      <c r="AC60" s="118">
        <f t="shared" si="23"/>
        <v>0</v>
      </c>
      <c r="AD60" s="118">
        <f t="shared" si="23"/>
        <v>0</v>
      </c>
      <c r="AE60" s="118">
        <f t="shared" si="23"/>
        <v>0</v>
      </c>
      <c r="AF60" s="118">
        <f t="shared" si="23"/>
        <v>0</v>
      </c>
      <c r="AG60" s="118">
        <f t="shared" si="23"/>
        <v>0</v>
      </c>
      <c r="AH60" s="118">
        <f t="shared" si="23"/>
        <v>0</v>
      </c>
      <c r="AI60" s="118">
        <f t="shared" si="23"/>
        <v>0</v>
      </c>
      <c r="AJ60" s="118">
        <f t="shared" si="23"/>
        <v>0</v>
      </c>
      <c r="AK60" s="118">
        <f t="shared" si="23"/>
        <v>0</v>
      </c>
      <c r="AL60" s="118">
        <f t="shared" si="23"/>
        <v>0</v>
      </c>
      <c r="AM60" s="118">
        <f t="shared" si="23"/>
        <v>0</v>
      </c>
      <c r="AN60" s="118">
        <f t="shared" si="23"/>
        <v>0</v>
      </c>
      <c r="AO60" s="118">
        <f t="shared" si="23"/>
        <v>0</v>
      </c>
      <c r="AP60" s="118">
        <f t="shared" si="23"/>
        <v>0</v>
      </c>
      <c r="AQ60" s="118">
        <f t="shared" si="23"/>
        <v>0</v>
      </c>
      <c r="AR60" s="118">
        <f t="shared" si="23"/>
        <v>0</v>
      </c>
      <c r="AS60" s="118">
        <f t="shared" si="23"/>
        <v>0</v>
      </c>
      <c r="AT60" s="118">
        <f t="shared" si="23"/>
        <v>0</v>
      </c>
      <c r="AU60" s="118">
        <f t="shared" si="23"/>
        <v>0</v>
      </c>
      <c r="AV60" s="118">
        <f t="shared" si="23"/>
        <v>0</v>
      </c>
      <c r="AW60" s="118">
        <f t="shared" si="23"/>
        <v>0</v>
      </c>
      <c r="AX60" s="30"/>
    </row>
    <row r="61" spans="2:50" ht="13.8" x14ac:dyDescent="0.3">
      <c r="B61" s="8"/>
      <c r="C61" s="29"/>
      <c r="D61" s="29"/>
      <c r="E61" s="29"/>
      <c r="F61" s="16"/>
      <c r="G61" s="16"/>
      <c r="H61" s="16"/>
      <c r="I61" s="2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F61" s="39"/>
      <c r="AG61" s="39"/>
      <c r="AH61" s="39"/>
      <c r="AI61" s="39"/>
      <c r="AJ61" s="39"/>
      <c r="AK61" s="39"/>
      <c r="AL61" s="39"/>
      <c r="AM61" s="39"/>
      <c r="AN61" s="39"/>
      <c r="AO61" s="39"/>
      <c r="AP61" s="39"/>
      <c r="AQ61" s="39"/>
      <c r="AR61" s="39"/>
      <c r="AS61" s="39"/>
      <c r="AT61" s="39"/>
      <c r="AU61" s="39"/>
      <c r="AV61" s="39"/>
      <c r="AW61" s="39"/>
      <c r="AX61" s="30"/>
    </row>
    <row r="62" spans="2:50" ht="13.8" x14ac:dyDescent="0.3">
      <c r="B62" s="8"/>
      <c r="C62" s="32" t="s">
        <v>15</v>
      </c>
      <c r="D62" s="29"/>
      <c r="E62" s="29"/>
      <c r="F62" s="16"/>
      <c r="G62" s="16"/>
      <c r="H62" s="16"/>
      <c r="I62" s="29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  <c r="AF62" s="30"/>
      <c r="AG62" s="30"/>
      <c r="AH62" s="30"/>
      <c r="AI62" s="30"/>
      <c r="AJ62" s="30"/>
      <c r="AK62" s="30"/>
      <c r="AL62" s="30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</row>
    <row r="63" spans="2:50" ht="13.8" x14ac:dyDescent="0.3">
      <c r="B63" s="8"/>
      <c r="C63" s="33" t="s">
        <v>16</v>
      </c>
      <c r="D63" s="29"/>
      <c r="E63" s="34" t="s">
        <v>14</v>
      </c>
      <c r="F63" s="16"/>
      <c r="G63" s="16"/>
      <c r="H63" s="16"/>
      <c r="I63" s="29"/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F63" s="35"/>
      <c r="AG63" s="35"/>
      <c r="AH63" s="35"/>
      <c r="AI63" s="35"/>
      <c r="AJ63" s="35"/>
      <c r="AK63" s="35"/>
      <c r="AL63" s="35"/>
      <c r="AM63" s="35"/>
      <c r="AN63" s="35"/>
      <c r="AO63" s="35"/>
      <c r="AP63" s="35"/>
      <c r="AQ63" s="35"/>
      <c r="AR63" s="35"/>
      <c r="AS63" s="35"/>
      <c r="AT63" s="35"/>
      <c r="AU63" s="35"/>
      <c r="AV63" s="35"/>
      <c r="AW63" s="35"/>
      <c r="AX63" s="30"/>
    </row>
    <row r="64" spans="2:50" ht="13.8" x14ac:dyDescent="0.3">
      <c r="B64" s="8"/>
      <c r="C64" s="33" t="s">
        <v>17</v>
      </c>
      <c r="D64" s="29"/>
      <c r="E64" s="34" t="s">
        <v>14</v>
      </c>
      <c r="F64" s="16"/>
      <c r="G64" s="16"/>
      <c r="H64" s="16"/>
      <c r="I64" s="29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  <c r="AL64" s="35"/>
      <c r="AM64" s="35"/>
      <c r="AN64" s="35"/>
      <c r="AO64" s="35"/>
      <c r="AP64" s="35"/>
      <c r="AQ64" s="35"/>
      <c r="AR64" s="35"/>
      <c r="AS64" s="35"/>
      <c r="AT64" s="35"/>
      <c r="AU64" s="35"/>
      <c r="AV64" s="35"/>
      <c r="AW64" s="35"/>
      <c r="AX64" s="30"/>
    </row>
    <row r="65" spans="2:50" ht="13.8" x14ac:dyDescent="0.3">
      <c r="B65" s="8"/>
      <c r="C65" s="33" t="s">
        <v>18</v>
      </c>
      <c r="D65" s="29"/>
      <c r="E65" s="34" t="s">
        <v>14</v>
      </c>
      <c r="F65" s="16"/>
      <c r="G65" s="16"/>
      <c r="H65" s="16"/>
      <c r="I65" s="29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5"/>
      <c r="AJ65" s="35"/>
      <c r="AK65" s="35"/>
      <c r="AL65" s="35"/>
      <c r="AM65" s="35"/>
      <c r="AN65" s="35"/>
      <c r="AO65" s="35"/>
      <c r="AP65" s="35"/>
      <c r="AQ65" s="35"/>
      <c r="AR65" s="35"/>
      <c r="AS65" s="35"/>
      <c r="AT65" s="35"/>
      <c r="AU65" s="35"/>
      <c r="AV65" s="35"/>
      <c r="AW65" s="35"/>
      <c r="AX65" s="30"/>
    </row>
    <row r="66" spans="2:50" ht="13.8" x14ac:dyDescent="0.3">
      <c r="B66" s="8"/>
      <c r="C66" s="33" t="s">
        <v>19</v>
      </c>
      <c r="D66" s="29"/>
      <c r="E66" s="34" t="s">
        <v>14</v>
      </c>
      <c r="F66" s="16"/>
      <c r="G66" s="16"/>
      <c r="H66" s="16"/>
      <c r="I66" s="29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5"/>
      <c r="AJ66" s="35"/>
      <c r="AK66" s="35"/>
      <c r="AL66" s="35"/>
      <c r="AM66" s="35"/>
      <c r="AN66" s="35"/>
      <c r="AO66" s="35"/>
      <c r="AP66" s="35"/>
      <c r="AQ66" s="35"/>
      <c r="AR66" s="35"/>
      <c r="AS66" s="35"/>
      <c r="AT66" s="35"/>
      <c r="AU66" s="35"/>
      <c r="AV66" s="35"/>
      <c r="AW66" s="35"/>
      <c r="AX66" s="30"/>
    </row>
    <row r="67" spans="2:50" ht="13.8" x14ac:dyDescent="0.3">
      <c r="B67" s="8"/>
      <c r="C67" s="33" t="s">
        <v>20</v>
      </c>
      <c r="D67" s="29"/>
      <c r="E67" s="34" t="s">
        <v>14</v>
      </c>
      <c r="F67" s="16"/>
      <c r="G67" s="16"/>
      <c r="H67" s="16"/>
      <c r="I67" s="29"/>
      <c r="J67" s="111">
        <f>SUM(J68:J69)</f>
        <v>0</v>
      </c>
      <c r="K67" s="111">
        <f t="shared" ref="K67:AH67" si="24">SUM(K68:K69)</f>
        <v>0</v>
      </c>
      <c r="L67" s="111">
        <f t="shared" si="24"/>
        <v>0</v>
      </c>
      <c r="M67" s="111">
        <f t="shared" ref="M67:AA67" si="25">SUM(M68:M69)</f>
        <v>0</v>
      </c>
      <c r="N67" s="111">
        <f t="shared" si="25"/>
        <v>0</v>
      </c>
      <c r="O67" s="111">
        <f t="shared" si="25"/>
        <v>0</v>
      </c>
      <c r="P67" s="111">
        <f t="shared" si="25"/>
        <v>0</v>
      </c>
      <c r="Q67" s="111">
        <f t="shared" si="25"/>
        <v>0</v>
      </c>
      <c r="R67" s="111">
        <f t="shared" si="25"/>
        <v>0</v>
      </c>
      <c r="S67" s="111">
        <f t="shared" si="25"/>
        <v>0</v>
      </c>
      <c r="T67" s="111">
        <f t="shared" si="25"/>
        <v>0</v>
      </c>
      <c r="U67" s="111">
        <f t="shared" si="25"/>
        <v>0</v>
      </c>
      <c r="V67" s="111">
        <f t="shared" si="25"/>
        <v>0</v>
      </c>
      <c r="W67" s="111">
        <f t="shared" si="25"/>
        <v>0</v>
      </c>
      <c r="X67" s="111">
        <f t="shared" si="25"/>
        <v>0</v>
      </c>
      <c r="Y67" s="111">
        <f t="shared" si="25"/>
        <v>0</v>
      </c>
      <c r="Z67" s="111">
        <f t="shared" si="25"/>
        <v>0</v>
      </c>
      <c r="AA67" s="111">
        <f t="shared" si="25"/>
        <v>0</v>
      </c>
      <c r="AB67" s="111">
        <f t="shared" si="24"/>
        <v>0</v>
      </c>
      <c r="AC67" s="111">
        <f t="shared" si="24"/>
        <v>0</v>
      </c>
      <c r="AD67" s="111">
        <f t="shared" si="24"/>
        <v>0</v>
      </c>
      <c r="AE67" s="111">
        <f t="shared" si="24"/>
        <v>0</v>
      </c>
      <c r="AF67" s="111">
        <f t="shared" si="24"/>
        <v>0</v>
      </c>
      <c r="AG67" s="111">
        <f t="shared" si="24"/>
        <v>0</v>
      </c>
      <c r="AH67" s="111">
        <f t="shared" si="24"/>
        <v>0</v>
      </c>
      <c r="AI67" s="111">
        <f t="shared" ref="AI67:AV67" si="26">SUM(AI68:AI69)</f>
        <v>0</v>
      </c>
      <c r="AJ67" s="111">
        <f t="shared" si="26"/>
        <v>0</v>
      </c>
      <c r="AK67" s="111">
        <f t="shared" si="26"/>
        <v>0</v>
      </c>
      <c r="AL67" s="111">
        <f t="shared" si="26"/>
        <v>0</v>
      </c>
      <c r="AM67" s="111">
        <f t="shared" si="26"/>
        <v>0</v>
      </c>
      <c r="AN67" s="111">
        <f t="shared" si="26"/>
        <v>0</v>
      </c>
      <c r="AO67" s="111">
        <f t="shared" si="26"/>
        <v>0</v>
      </c>
      <c r="AP67" s="111">
        <f t="shared" si="26"/>
        <v>0</v>
      </c>
      <c r="AQ67" s="111">
        <f t="shared" si="26"/>
        <v>0</v>
      </c>
      <c r="AR67" s="111">
        <f t="shared" si="26"/>
        <v>0</v>
      </c>
      <c r="AS67" s="111">
        <f t="shared" si="26"/>
        <v>0</v>
      </c>
      <c r="AT67" s="111">
        <f t="shared" si="26"/>
        <v>0</v>
      </c>
      <c r="AU67" s="111">
        <f t="shared" si="26"/>
        <v>0</v>
      </c>
      <c r="AV67" s="111">
        <f t="shared" si="26"/>
        <v>0</v>
      </c>
      <c r="AW67" s="111">
        <f t="shared" ref="AW67" si="27">SUM(AW68:AW69)</f>
        <v>0</v>
      </c>
      <c r="AX67" s="30"/>
    </row>
    <row r="68" spans="2:50" ht="13.8" x14ac:dyDescent="0.3">
      <c r="B68" s="8"/>
      <c r="C68" s="40" t="s">
        <v>21</v>
      </c>
      <c r="D68" s="29"/>
      <c r="E68" s="34" t="s">
        <v>14</v>
      </c>
      <c r="F68" s="16"/>
      <c r="G68" s="16"/>
      <c r="H68" s="16"/>
      <c r="I68" s="29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  <c r="AF68" s="35"/>
      <c r="AG68" s="35"/>
      <c r="AH68" s="35"/>
      <c r="AI68" s="35"/>
      <c r="AJ68" s="35"/>
      <c r="AK68" s="35"/>
      <c r="AL68" s="35"/>
      <c r="AM68" s="35"/>
      <c r="AN68" s="35"/>
      <c r="AO68" s="35"/>
      <c r="AP68" s="35"/>
      <c r="AQ68" s="35"/>
      <c r="AR68" s="35"/>
      <c r="AS68" s="35"/>
      <c r="AT68" s="35"/>
      <c r="AU68" s="35"/>
      <c r="AV68" s="35"/>
      <c r="AW68" s="35"/>
      <c r="AX68" s="30"/>
    </row>
    <row r="69" spans="2:50" ht="13.8" x14ac:dyDescent="0.3">
      <c r="B69" s="8"/>
      <c r="C69" s="40" t="s">
        <v>21</v>
      </c>
      <c r="D69" s="29"/>
      <c r="E69" s="34" t="s">
        <v>14</v>
      </c>
      <c r="F69" s="16"/>
      <c r="G69" s="16"/>
      <c r="H69" s="16"/>
      <c r="I69" s="29"/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  <c r="AF69" s="35"/>
      <c r="AG69" s="35"/>
      <c r="AH69" s="35"/>
      <c r="AI69" s="35"/>
      <c r="AJ69" s="35"/>
      <c r="AK69" s="35"/>
      <c r="AL69" s="35"/>
      <c r="AM69" s="35"/>
      <c r="AN69" s="35"/>
      <c r="AO69" s="35"/>
      <c r="AP69" s="35"/>
      <c r="AQ69" s="35"/>
      <c r="AR69" s="35"/>
      <c r="AS69" s="35"/>
      <c r="AT69" s="35"/>
      <c r="AU69" s="35"/>
      <c r="AV69" s="35"/>
      <c r="AW69" s="35"/>
      <c r="AX69" s="30"/>
    </row>
    <row r="70" spans="2:50" ht="13.8" x14ac:dyDescent="0.3">
      <c r="B70" s="8"/>
      <c r="C70" s="32" t="s">
        <v>22</v>
      </c>
      <c r="D70" s="29"/>
      <c r="E70" s="38" t="s">
        <v>14</v>
      </c>
      <c r="F70" s="16"/>
      <c r="G70" s="16"/>
      <c r="H70" s="16"/>
      <c r="I70" s="29"/>
      <c r="J70" s="118">
        <f>SUM(J63:J67)</f>
        <v>0</v>
      </c>
      <c r="K70" s="118">
        <f t="shared" ref="K70:AW70" si="28">SUM(K63:K67)</f>
        <v>0</v>
      </c>
      <c r="L70" s="118">
        <f t="shared" si="28"/>
        <v>0</v>
      </c>
      <c r="M70" s="118">
        <f t="shared" si="28"/>
        <v>0</v>
      </c>
      <c r="N70" s="118">
        <f t="shared" si="28"/>
        <v>0</v>
      </c>
      <c r="O70" s="118">
        <f t="shared" si="28"/>
        <v>0</v>
      </c>
      <c r="P70" s="118">
        <f t="shared" si="28"/>
        <v>0</v>
      </c>
      <c r="Q70" s="118">
        <f t="shared" si="28"/>
        <v>0</v>
      </c>
      <c r="R70" s="118">
        <f t="shared" si="28"/>
        <v>0</v>
      </c>
      <c r="S70" s="118">
        <f t="shared" si="28"/>
        <v>0</v>
      </c>
      <c r="T70" s="118">
        <f t="shared" si="28"/>
        <v>0</v>
      </c>
      <c r="U70" s="118">
        <f t="shared" si="28"/>
        <v>0</v>
      </c>
      <c r="V70" s="118">
        <f t="shared" si="28"/>
        <v>0</v>
      </c>
      <c r="W70" s="118">
        <f t="shared" si="28"/>
        <v>0</v>
      </c>
      <c r="X70" s="118">
        <f t="shared" si="28"/>
        <v>0</v>
      </c>
      <c r="Y70" s="118">
        <f t="shared" si="28"/>
        <v>0</v>
      </c>
      <c r="Z70" s="118">
        <f t="shared" si="28"/>
        <v>0</v>
      </c>
      <c r="AA70" s="118">
        <f t="shared" si="28"/>
        <v>0</v>
      </c>
      <c r="AB70" s="118">
        <f t="shared" si="28"/>
        <v>0</v>
      </c>
      <c r="AC70" s="118">
        <f t="shared" si="28"/>
        <v>0</v>
      </c>
      <c r="AD70" s="118">
        <f t="shared" si="28"/>
        <v>0</v>
      </c>
      <c r="AE70" s="118">
        <f t="shared" si="28"/>
        <v>0</v>
      </c>
      <c r="AF70" s="118">
        <f t="shared" si="28"/>
        <v>0</v>
      </c>
      <c r="AG70" s="118">
        <f t="shared" si="28"/>
        <v>0</v>
      </c>
      <c r="AH70" s="118">
        <f t="shared" si="28"/>
        <v>0</v>
      </c>
      <c r="AI70" s="118">
        <f t="shared" si="28"/>
        <v>0</v>
      </c>
      <c r="AJ70" s="118">
        <f t="shared" si="28"/>
        <v>0</v>
      </c>
      <c r="AK70" s="118">
        <f t="shared" si="28"/>
        <v>0</v>
      </c>
      <c r="AL70" s="118">
        <f t="shared" si="28"/>
        <v>0</v>
      </c>
      <c r="AM70" s="118">
        <f t="shared" si="28"/>
        <v>0</v>
      </c>
      <c r="AN70" s="118">
        <f t="shared" si="28"/>
        <v>0</v>
      </c>
      <c r="AO70" s="118">
        <f t="shared" si="28"/>
        <v>0</v>
      </c>
      <c r="AP70" s="118">
        <f t="shared" si="28"/>
        <v>0</v>
      </c>
      <c r="AQ70" s="118">
        <f t="shared" si="28"/>
        <v>0</v>
      </c>
      <c r="AR70" s="118">
        <f t="shared" si="28"/>
        <v>0</v>
      </c>
      <c r="AS70" s="118">
        <f t="shared" si="28"/>
        <v>0</v>
      </c>
      <c r="AT70" s="118">
        <f t="shared" si="28"/>
        <v>0</v>
      </c>
      <c r="AU70" s="118">
        <f t="shared" si="28"/>
        <v>0</v>
      </c>
      <c r="AV70" s="118">
        <f t="shared" si="28"/>
        <v>0</v>
      </c>
      <c r="AW70" s="118">
        <f t="shared" si="28"/>
        <v>0</v>
      </c>
      <c r="AX70" s="30"/>
    </row>
    <row r="71" spans="2:50" ht="13.8" x14ac:dyDescent="0.3">
      <c r="B71" s="8"/>
      <c r="C71" s="29"/>
      <c r="D71" s="29"/>
      <c r="E71" s="29"/>
      <c r="F71" s="16"/>
      <c r="G71" s="16"/>
      <c r="H71" s="16"/>
      <c r="I71" s="29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  <c r="AD71" s="30"/>
      <c r="AE71" s="30"/>
      <c r="AF71" s="30"/>
      <c r="AG71" s="30"/>
      <c r="AH71" s="30"/>
      <c r="AI71" s="30"/>
      <c r="AJ71" s="30"/>
      <c r="AK71" s="30"/>
      <c r="AL71" s="30"/>
      <c r="AM71" s="30"/>
      <c r="AN71" s="30"/>
      <c r="AO71" s="30"/>
      <c r="AP71" s="30"/>
      <c r="AQ71" s="30"/>
      <c r="AR71" s="30"/>
      <c r="AS71" s="30"/>
      <c r="AT71" s="30"/>
      <c r="AU71" s="30"/>
      <c r="AV71" s="30"/>
      <c r="AW71" s="30"/>
      <c r="AX71" s="30"/>
    </row>
    <row r="72" spans="2:50" ht="13.8" x14ac:dyDescent="0.3">
      <c r="B72" s="8"/>
      <c r="C72" s="29"/>
      <c r="D72" s="29"/>
      <c r="E72" s="29"/>
      <c r="F72" s="16"/>
      <c r="G72" s="16"/>
      <c r="H72" s="16"/>
      <c r="I72" s="29"/>
      <c r="J72" s="39"/>
      <c r="K72" s="39"/>
      <c r="L72" s="39"/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0"/>
      <c r="AC72" s="30"/>
      <c r="AD72" s="30"/>
      <c r="AE72" s="30"/>
      <c r="AF72" s="30"/>
      <c r="AG72" s="30"/>
      <c r="AH72" s="30"/>
      <c r="AI72" s="30"/>
      <c r="AJ72" s="30"/>
      <c r="AK72" s="30"/>
      <c r="AL72" s="30"/>
      <c r="AM72" s="30"/>
      <c r="AN72" s="30"/>
      <c r="AO72" s="30"/>
      <c r="AP72" s="30"/>
      <c r="AQ72" s="30"/>
      <c r="AR72" s="30"/>
      <c r="AS72" s="30"/>
      <c r="AT72" s="30"/>
      <c r="AU72" s="30"/>
      <c r="AV72" s="30"/>
      <c r="AW72" s="30"/>
      <c r="AX72" s="30"/>
    </row>
    <row r="73" spans="2:50" ht="13.8" x14ac:dyDescent="0.3">
      <c r="B73" s="8"/>
      <c r="C73" s="41" t="s">
        <v>24</v>
      </c>
      <c r="D73" s="29"/>
      <c r="E73" s="29"/>
      <c r="F73" s="16"/>
      <c r="G73" s="16"/>
      <c r="H73" s="16"/>
      <c r="I73" s="29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  <c r="AF73" s="30"/>
      <c r="AG73" s="30"/>
      <c r="AH73" s="30"/>
      <c r="AI73" s="30"/>
      <c r="AJ73" s="30"/>
      <c r="AK73" s="30"/>
      <c r="AL73" s="30"/>
      <c r="AM73" s="30"/>
      <c r="AN73" s="30"/>
      <c r="AO73" s="30"/>
      <c r="AP73" s="30"/>
      <c r="AQ73" s="30"/>
      <c r="AR73" s="30"/>
      <c r="AS73" s="30"/>
      <c r="AT73" s="30"/>
      <c r="AU73" s="30"/>
      <c r="AV73" s="30"/>
      <c r="AW73" s="30"/>
      <c r="AX73" s="30"/>
    </row>
    <row r="74" spans="2:50" ht="13.8" x14ac:dyDescent="0.3">
      <c r="B74" s="8"/>
      <c r="C74" s="29"/>
      <c r="D74" s="29"/>
      <c r="E74" s="29"/>
      <c r="F74" s="16"/>
      <c r="G74" s="16"/>
      <c r="H74" s="16"/>
      <c r="I74" s="29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30"/>
      <c r="X74" s="30"/>
      <c r="Y74" s="30"/>
      <c r="Z74" s="30"/>
      <c r="AA74" s="30"/>
      <c r="AB74" s="30"/>
      <c r="AC74" s="30"/>
      <c r="AD74" s="30"/>
      <c r="AE74" s="30"/>
      <c r="AF74" s="30"/>
      <c r="AG74" s="30"/>
      <c r="AH74" s="30"/>
      <c r="AI74" s="30"/>
      <c r="AJ74" s="30"/>
      <c r="AK74" s="30"/>
      <c r="AL74" s="30"/>
      <c r="AM74" s="30"/>
      <c r="AN74" s="30"/>
      <c r="AO74" s="30"/>
      <c r="AP74" s="30"/>
      <c r="AQ74" s="30"/>
      <c r="AR74" s="30"/>
      <c r="AS74" s="30"/>
      <c r="AT74" s="30"/>
      <c r="AU74" s="30"/>
      <c r="AV74" s="30"/>
      <c r="AW74" s="30"/>
      <c r="AX74" s="30"/>
    </row>
    <row r="75" spans="2:50" ht="13.8" x14ac:dyDescent="0.3">
      <c r="B75" s="8"/>
      <c r="C75" s="32" t="s">
        <v>129</v>
      </c>
      <c r="D75" s="29"/>
      <c r="E75" s="29"/>
      <c r="F75" s="16"/>
      <c r="G75" s="16"/>
      <c r="H75" s="16"/>
      <c r="I75" s="29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0"/>
      <c r="AI75" s="30"/>
      <c r="AJ75" s="30"/>
      <c r="AK75" s="30"/>
      <c r="AL75" s="30"/>
      <c r="AM75" s="30"/>
      <c r="AN75" s="30"/>
      <c r="AO75" s="30"/>
      <c r="AP75" s="30"/>
      <c r="AQ75" s="30"/>
      <c r="AR75" s="30"/>
      <c r="AS75" s="30"/>
      <c r="AT75" s="30"/>
      <c r="AU75" s="30"/>
      <c r="AV75" s="30"/>
      <c r="AW75" s="30"/>
      <c r="AX75" s="30"/>
    </row>
    <row r="76" spans="2:50" ht="15" customHeight="1" x14ac:dyDescent="0.3">
      <c r="B76" s="8"/>
      <c r="C76" s="42" t="s">
        <v>25</v>
      </c>
      <c r="D76" s="29"/>
      <c r="E76" s="34" t="s">
        <v>14</v>
      </c>
      <c r="F76" s="16"/>
      <c r="G76" s="16"/>
      <c r="H76" s="16"/>
      <c r="I76" s="29"/>
      <c r="J76" s="119" t="str">
        <f t="shared" ref="J76:AH76" si="29">IF(J10&lt;=($H$16+$H$31),J60-J42,"")</f>
        <v/>
      </c>
      <c r="K76" s="119" t="str">
        <f t="shared" si="29"/>
        <v/>
      </c>
      <c r="L76" s="119" t="str">
        <f t="shared" si="29"/>
        <v/>
      </c>
      <c r="M76" s="119" t="str">
        <f t="shared" si="29"/>
        <v/>
      </c>
      <c r="N76" s="119" t="str">
        <f t="shared" si="29"/>
        <v/>
      </c>
      <c r="O76" s="119" t="str">
        <f t="shared" si="29"/>
        <v/>
      </c>
      <c r="P76" s="119" t="str">
        <f t="shared" si="29"/>
        <v/>
      </c>
      <c r="Q76" s="119" t="str">
        <f t="shared" si="29"/>
        <v/>
      </c>
      <c r="R76" s="119" t="str">
        <f t="shared" si="29"/>
        <v/>
      </c>
      <c r="S76" s="119" t="str">
        <f t="shared" si="29"/>
        <v/>
      </c>
      <c r="T76" s="119" t="str">
        <f t="shared" si="29"/>
        <v/>
      </c>
      <c r="U76" s="119" t="str">
        <f t="shared" si="29"/>
        <v/>
      </c>
      <c r="V76" s="119" t="str">
        <f t="shared" si="29"/>
        <v/>
      </c>
      <c r="W76" s="119" t="str">
        <f t="shared" si="29"/>
        <v/>
      </c>
      <c r="X76" s="119" t="str">
        <f t="shared" si="29"/>
        <v/>
      </c>
      <c r="Y76" s="119" t="str">
        <f t="shared" si="29"/>
        <v/>
      </c>
      <c r="Z76" s="119" t="str">
        <f t="shared" si="29"/>
        <v/>
      </c>
      <c r="AA76" s="119" t="str">
        <f t="shared" si="29"/>
        <v/>
      </c>
      <c r="AB76" s="119" t="str">
        <f t="shared" si="29"/>
        <v/>
      </c>
      <c r="AC76" s="119" t="str">
        <f t="shared" si="29"/>
        <v/>
      </c>
      <c r="AD76" s="119" t="str">
        <f t="shared" si="29"/>
        <v/>
      </c>
      <c r="AE76" s="119" t="str">
        <f t="shared" si="29"/>
        <v/>
      </c>
      <c r="AF76" s="119" t="str">
        <f t="shared" si="29"/>
        <v/>
      </c>
      <c r="AG76" s="119" t="str">
        <f t="shared" si="29"/>
        <v/>
      </c>
      <c r="AH76" s="119" t="str">
        <f t="shared" si="29"/>
        <v/>
      </c>
      <c r="AI76" s="119" t="str">
        <f t="shared" ref="AI76:AV76" si="30">IF(AI10&lt;=($H$16+$H$31),AI60-AI42,"")</f>
        <v/>
      </c>
      <c r="AJ76" s="119" t="str">
        <f t="shared" si="30"/>
        <v/>
      </c>
      <c r="AK76" s="119" t="str">
        <f t="shared" si="30"/>
        <v/>
      </c>
      <c r="AL76" s="119" t="str">
        <f t="shared" si="30"/>
        <v/>
      </c>
      <c r="AM76" s="119" t="str">
        <f t="shared" si="30"/>
        <v/>
      </c>
      <c r="AN76" s="119" t="str">
        <f t="shared" si="30"/>
        <v/>
      </c>
      <c r="AO76" s="119" t="str">
        <f t="shared" si="30"/>
        <v/>
      </c>
      <c r="AP76" s="119" t="str">
        <f t="shared" si="30"/>
        <v/>
      </c>
      <c r="AQ76" s="119" t="str">
        <f t="shared" si="30"/>
        <v/>
      </c>
      <c r="AR76" s="119" t="str">
        <f t="shared" si="30"/>
        <v/>
      </c>
      <c r="AS76" s="119" t="str">
        <f t="shared" si="30"/>
        <v/>
      </c>
      <c r="AT76" s="119" t="str">
        <f t="shared" si="30"/>
        <v/>
      </c>
      <c r="AU76" s="119" t="str">
        <f t="shared" si="30"/>
        <v/>
      </c>
      <c r="AV76" s="119" t="str">
        <f t="shared" si="30"/>
        <v/>
      </c>
      <c r="AW76" s="119" t="str">
        <f t="shared" ref="AW76" si="31">IF(AW10&lt;=($H$16+$H$31),AW60-AW42,"")</f>
        <v/>
      </c>
      <c r="AX76" s="30"/>
    </row>
    <row r="77" spans="2:50" ht="16.95" customHeight="1" x14ac:dyDescent="0.3">
      <c r="B77" s="8"/>
      <c r="C77" s="42" t="s">
        <v>26</v>
      </c>
      <c r="D77" s="29"/>
      <c r="E77" s="34" t="s">
        <v>14</v>
      </c>
      <c r="F77" s="16"/>
      <c r="G77" s="16"/>
      <c r="H77" s="16"/>
      <c r="I77" s="29"/>
      <c r="J77" s="119" t="str">
        <f t="shared" ref="J77:AH77" si="32">IF(J10&lt;=($H$16+$H$31),J70-J52,"")</f>
        <v/>
      </c>
      <c r="K77" s="119" t="str">
        <f t="shared" si="32"/>
        <v/>
      </c>
      <c r="L77" s="119" t="str">
        <f t="shared" si="32"/>
        <v/>
      </c>
      <c r="M77" s="119" t="str">
        <f t="shared" si="32"/>
        <v/>
      </c>
      <c r="N77" s="119" t="str">
        <f t="shared" si="32"/>
        <v/>
      </c>
      <c r="O77" s="119" t="str">
        <f t="shared" si="32"/>
        <v/>
      </c>
      <c r="P77" s="119" t="str">
        <f t="shared" si="32"/>
        <v/>
      </c>
      <c r="Q77" s="119" t="str">
        <f t="shared" si="32"/>
        <v/>
      </c>
      <c r="R77" s="119" t="str">
        <f t="shared" si="32"/>
        <v/>
      </c>
      <c r="S77" s="119" t="str">
        <f t="shared" si="32"/>
        <v/>
      </c>
      <c r="T77" s="119" t="str">
        <f t="shared" si="32"/>
        <v/>
      </c>
      <c r="U77" s="119" t="str">
        <f t="shared" si="32"/>
        <v/>
      </c>
      <c r="V77" s="119" t="str">
        <f t="shared" si="32"/>
        <v/>
      </c>
      <c r="W77" s="119" t="str">
        <f t="shared" si="32"/>
        <v/>
      </c>
      <c r="X77" s="119" t="str">
        <f t="shared" si="32"/>
        <v/>
      </c>
      <c r="Y77" s="119" t="str">
        <f t="shared" si="32"/>
        <v/>
      </c>
      <c r="Z77" s="119" t="str">
        <f t="shared" si="32"/>
        <v/>
      </c>
      <c r="AA77" s="119" t="str">
        <f t="shared" si="32"/>
        <v/>
      </c>
      <c r="AB77" s="119" t="str">
        <f t="shared" si="32"/>
        <v/>
      </c>
      <c r="AC77" s="119" t="str">
        <f t="shared" si="32"/>
        <v/>
      </c>
      <c r="AD77" s="119" t="str">
        <f t="shared" si="32"/>
        <v/>
      </c>
      <c r="AE77" s="119" t="str">
        <f t="shared" si="32"/>
        <v/>
      </c>
      <c r="AF77" s="119" t="str">
        <f t="shared" si="32"/>
        <v/>
      </c>
      <c r="AG77" s="119" t="str">
        <f t="shared" si="32"/>
        <v/>
      </c>
      <c r="AH77" s="119" t="str">
        <f t="shared" si="32"/>
        <v/>
      </c>
      <c r="AI77" s="119" t="str">
        <f t="shared" ref="AI77:AV77" si="33">IF(AI10&lt;=($H$16+$H$31),AI70-AI52,"")</f>
        <v/>
      </c>
      <c r="AJ77" s="119" t="str">
        <f t="shared" si="33"/>
        <v/>
      </c>
      <c r="AK77" s="119" t="str">
        <f t="shared" si="33"/>
        <v/>
      </c>
      <c r="AL77" s="119" t="str">
        <f t="shared" si="33"/>
        <v/>
      </c>
      <c r="AM77" s="119" t="str">
        <f t="shared" si="33"/>
        <v/>
      </c>
      <c r="AN77" s="119" t="str">
        <f t="shared" si="33"/>
        <v/>
      </c>
      <c r="AO77" s="119" t="str">
        <f t="shared" si="33"/>
        <v/>
      </c>
      <c r="AP77" s="119" t="str">
        <f t="shared" si="33"/>
        <v/>
      </c>
      <c r="AQ77" s="119" t="str">
        <f t="shared" si="33"/>
        <v/>
      </c>
      <c r="AR77" s="119" t="str">
        <f t="shared" si="33"/>
        <v/>
      </c>
      <c r="AS77" s="119" t="str">
        <f t="shared" si="33"/>
        <v/>
      </c>
      <c r="AT77" s="119" t="str">
        <f t="shared" si="33"/>
        <v/>
      </c>
      <c r="AU77" s="119" t="str">
        <f t="shared" si="33"/>
        <v/>
      </c>
      <c r="AV77" s="119" t="str">
        <f t="shared" si="33"/>
        <v/>
      </c>
      <c r="AW77" s="119" t="str">
        <f t="shared" ref="AW77" si="34">IF(AW10&lt;=($H$16+$H$31),AW70-AW52,"")</f>
        <v/>
      </c>
      <c r="AX77" s="30"/>
    </row>
    <row r="78" spans="2:50" ht="16.95" customHeight="1" x14ac:dyDescent="0.3">
      <c r="B78" s="8"/>
      <c r="C78" s="42" t="s">
        <v>27</v>
      </c>
      <c r="D78" s="29"/>
      <c r="E78" s="34" t="s">
        <v>14</v>
      </c>
      <c r="F78" s="16"/>
      <c r="G78" s="16"/>
      <c r="H78" s="16"/>
      <c r="I78" s="29"/>
      <c r="J78" s="95"/>
      <c r="K78" s="95"/>
      <c r="L78" s="95"/>
      <c r="M78" s="95"/>
      <c r="N78" s="95"/>
      <c r="O78" s="95"/>
      <c r="P78" s="95"/>
      <c r="Q78" s="95"/>
      <c r="R78" s="95"/>
      <c r="S78" s="95"/>
      <c r="T78" s="95"/>
      <c r="U78" s="95"/>
      <c r="V78" s="95"/>
      <c r="W78" s="95"/>
      <c r="X78" s="95"/>
      <c r="Y78" s="95"/>
      <c r="Z78" s="95"/>
      <c r="AA78" s="95"/>
      <c r="AB78" s="95"/>
      <c r="AC78" s="95"/>
      <c r="AD78" s="95"/>
      <c r="AE78" s="95"/>
      <c r="AF78" s="95"/>
      <c r="AG78" s="95"/>
      <c r="AH78" s="95"/>
      <c r="AI78" s="95"/>
      <c r="AJ78" s="95"/>
      <c r="AK78" s="95"/>
      <c r="AL78" s="95"/>
      <c r="AM78" s="95"/>
      <c r="AN78" s="95"/>
      <c r="AO78" s="95"/>
      <c r="AP78" s="95"/>
      <c r="AQ78" s="95"/>
      <c r="AR78" s="95"/>
      <c r="AS78" s="95"/>
      <c r="AT78" s="95"/>
      <c r="AU78" s="95"/>
      <c r="AV78" s="95"/>
      <c r="AW78" s="95"/>
      <c r="AX78" s="30"/>
    </row>
    <row r="79" spans="2:50" ht="16.2" customHeight="1" x14ac:dyDescent="0.3">
      <c r="B79" s="8"/>
      <c r="C79" s="38" t="s">
        <v>137</v>
      </c>
      <c r="D79" s="29"/>
      <c r="E79" s="103" t="s">
        <v>14</v>
      </c>
      <c r="F79" s="16"/>
      <c r="G79" s="16"/>
      <c r="H79" s="16"/>
      <c r="I79" s="29"/>
      <c r="J79" s="120" t="str">
        <f>IFERROR(J76-J77-J78,"")</f>
        <v/>
      </c>
      <c r="K79" s="120" t="str">
        <f t="shared" ref="K79:AH79" si="35">IFERROR(K76-K77-K78,"")</f>
        <v/>
      </c>
      <c r="L79" s="120" t="str">
        <f t="shared" si="35"/>
        <v/>
      </c>
      <c r="M79" s="120" t="str">
        <f t="shared" si="35"/>
        <v/>
      </c>
      <c r="N79" s="120" t="str">
        <f t="shared" si="35"/>
        <v/>
      </c>
      <c r="O79" s="120" t="str">
        <f t="shared" si="35"/>
        <v/>
      </c>
      <c r="P79" s="120" t="str">
        <f t="shared" si="35"/>
        <v/>
      </c>
      <c r="Q79" s="120" t="str">
        <f t="shared" si="35"/>
        <v/>
      </c>
      <c r="R79" s="120" t="str">
        <f t="shared" si="35"/>
        <v/>
      </c>
      <c r="S79" s="120" t="str">
        <f t="shared" si="35"/>
        <v/>
      </c>
      <c r="T79" s="120" t="str">
        <f t="shared" si="35"/>
        <v/>
      </c>
      <c r="U79" s="120" t="str">
        <f t="shared" si="35"/>
        <v/>
      </c>
      <c r="V79" s="120" t="str">
        <f t="shared" si="35"/>
        <v/>
      </c>
      <c r="W79" s="120" t="str">
        <f t="shared" si="35"/>
        <v/>
      </c>
      <c r="X79" s="120" t="str">
        <f t="shared" si="35"/>
        <v/>
      </c>
      <c r="Y79" s="120" t="str">
        <f t="shared" si="35"/>
        <v/>
      </c>
      <c r="Z79" s="120" t="str">
        <f t="shared" si="35"/>
        <v/>
      </c>
      <c r="AA79" s="120" t="str">
        <f t="shared" si="35"/>
        <v/>
      </c>
      <c r="AB79" s="120" t="str">
        <f t="shared" si="35"/>
        <v/>
      </c>
      <c r="AC79" s="120" t="str">
        <f t="shared" si="35"/>
        <v/>
      </c>
      <c r="AD79" s="120" t="str">
        <f t="shared" si="35"/>
        <v/>
      </c>
      <c r="AE79" s="120" t="str">
        <f t="shared" si="35"/>
        <v/>
      </c>
      <c r="AF79" s="120" t="str">
        <f t="shared" si="35"/>
        <v/>
      </c>
      <c r="AG79" s="120" t="str">
        <f t="shared" si="35"/>
        <v/>
      </c>
      <c r="AH79" s="120" t="str">
        <f t="shared" si="35"/>
        <v/>
      </c>
      <c r="AI79" s="120" t="str">
        <f t="shared" ref="AI79:AV79" si="36">IFERROR(AI76-AI77-AI78,"")</f>
        <v/>
      </c>
      <c r="AJ79" s="120" t="str">
        <f t="shared" si="36"/>
        <v/>
      </c>
      <c r="AK79" s="120" t="str">
        <f t="shared" si="36"/>
        <v/>
      </c>
      <c r="AL79" s="120" t="str">
        <f t="shared" si="36"/>
        <v/>
      </c>
      <c r="AM79" s="120" t="str">
        <f t="shared" si="36"/>
        <v/>
      </c>
      <c r="AN79" s="120" t="str">
        <f t="shared" si="36"/>
        <v/>
      </c>
      <c r="AO79" s="120" t="str">
        <f t="shared" si="36"/>
        <v/>
      </c>
      <c r="AP79" s="120" t="str">
        <f t="shared" si="36"/>
        <v/>
      </c>
      <c r="AQ79" s="120" t="str">
        <f t="shared" si="36"/>
        <v/>
      </c>
      <c r="AR79" s="120" t="str">
        <f t="shared" si="36"/>
        <v/>
      </c>
      <c r="AS79" s="120" t="str">
        <f t="shared" si="36"/>
        <v/>
      </c>
      <c r="AT79" s="120" t="str">
        <f t="shared" si="36"/>
        <v/>
      </c>
      <c r="AU79" s="120" t="str">
        <f t="shared" si="36"/>
        <v/>
      </c>
      <c r="AV79" s="120" t="str">
        <f t="shared" si="36"/>
        <v/>
      </c>
      <c r="AW79" s="120" t="str">
        <f t="shared" ref="AW79" si="37">IFERROR(AW76-AW77-AW78,"")</f>
        <v/>
      </c>
      <c r="AX79" s="30"/>
    </row>
    <row r="80" spans="2:50" ht="16.2" customHeight="1" x14ac:dyDescent="0.3">
      <c r="B80" s="8"/>
      <c r="C80" s="32" t="s">
        <v>130</v>
      </c>
      <c r="D80" s="29"/>
      <c r="E80" s="34" t="s">
        <v>14</v>
      </c>
      <c r="F80" s="16"/>
      <c r="G80" s="16"/>
      <c r="H80" s="16"/>
      <c r="I80" s="29"/>
      <c r="J80" s="120"/>
      <c r="K80" s="120"/>
      <c r="L80" s="120"/>
      <c r="M80" s="120"/>
      <c r="N80" s="120"/>
      <c r="O80" s="120"/>
      <c r="P80" s="120"/>
      <c r="Q80" s="120"/>
      <c r="R80" s="120"/>
      <c r="S80" s="120"/>
      <c r="T80" s="120"/>
      <c r="U80" s="120"/>
      <c r="V80" s="120"/>
      <c r="W80" s="120"/>
      <c r="X80" s="120"/>
      <c r="Y80" s="120"/>
      <c r="Z80" s="120"/>
      <c r="AA80" s="120"/>
      <c r="AB80" s="120"/>
      <c r="AC80" s="120"/>
      <c r="AD80" s="120"/>
      <c r="AE80" s="120"/>
      <c r="AF80" s="120"/>
      <c r="AG80" s="120"/>
      <c r="AH80" s="120"/>
      <c r="AI80" s="120"/>
      <c r="AJ80" s="120"/>
      <c r="AK80" s="120"/>
      <c r="AL80" s="120"/>
      <c r="AM80" s="120"/>
      <c r="AN80" s="120"/>
      <c r="AO80" s="120"/>
      <c r="AP80" s="120"/>
      <c r="AQ80" s="120"/>
      <c r="AR80" s="120"/>
      <c r="AS80" s="120"/>
      <c r="AT80" s="120"/>
      <c r="AU80" s="120"/>
      <c r="AV80" s="120"/>
      <c r="AW80" s="120"/>
      <c r="AX80" s="30"/>
    </row>
    <row r="81" spans="2:50" ht="16.2" customHeight="1" x14ac:dyDescent="0.3">
      <c r="B81" s="8"/>
      <c r="C81" s="42" t="s">
        <v>131</v>
      </c>
      <c r="D81" s="29"/>
      <c r="E81" s="34" t="s">
        <v>14</v>
      </c>
      <c r="F81" s="16"/>
      <c r="G81" s="16"/>
      <c r="H81" s="16"/>
      <c r="I81" s="29"/>
      <c r="J81" s="119">
        <f>'1-Buget cerere'!O53</f>
        <v>0</v>
      </c>
      <c r="K81" s="119">
        <f>'1-Buget cerere'!P53</f>
        <v>0</v>
      </c>
      <c r="L81" s="119">
        <f>'1-Buget cerere'!Q53</f>
        <v>0</v>
      </c>
      <c r="M81" s="119">
        <f>'1-Buget cerere'!R53</f>
        <v>0</v>
      </c>
      <c r="N81" s="120"/>
      <c r="O81" s="120"/>
      <c r="P81" s="120"/>
      <c r="Q81" s="120"/>
      <c r="R81" s="120"/>
      <c r="S81" s="120"/>
      <c r="T81" s="120"/>
      <c r="U81" s="120"/>
      <c r="V81" s="120"/>
      <c r="W81" s="120"/>
      <c r="X81" s="120"/>
      <c r="Y81" s="120"/>
      <c r="Z81" s="120"/>
      <c r="AA81" s="120"/>
      <c r="AB81" s="120"/>
      <c r="AC81" s="120"/>
      <c r="AD81" s="120"/>
      <c r="AE81" s="120"/>
      <c r="AF81" s="120"/>
      <c r="AG81" s="120"/>
      <c r="AH81" s="120"/>
      <c r="AI81" s="120"/>
      <c r="AJ81" s="120"/>
      <c r="AK81" s="120"/>
      <c r="AL81" s="120"/>
      <c r="AM81" s="120"/>
      <c r="AN81" s="120"/>
      <c r="AO81" s="120"/>
      <c r="AP81" s="120"/>
      <c r="AQ81" s="120"/>
      <c r="AR81" s="120"/>
      <c r="AS81" s="120"/>
      <c r="AT81" s="120"/>
      <c r="AU81" s="120"/>
      <c r="AV81" s="120"/>
      <c r="AW81" s="120"/>
      <c r="AX81" s="30"/>
    </row>
    <row r="82" spans="2:50" ht="16.2" customHeight="1" x14ac:dyDescent="0.3">
      <c r="B82" s="8"/>
      <c r="C82" s="96" t="s">
        <v>136</v>
      </c>
      <c r="D82" s="29"/>
      <c r="E82" s="34" t="s">
        <v>14</v>
      </c>
      <c r="F82" s="16"/>
      <c r="G82" s="16"/>
      <c r="H82" s="16"/>
      <c r="I82" s="29"/>
      <c r="J82" s="113"/>
      <c r="K82" s="113"/>
      <c r="L82" s="113"/>
      <c r="M82" s="113"/>
      <c r="N82" s="112"/>
      <c r="O82" s="112"/>
      <c r="P82" s="112"/>
      <c r="Q82" s="112"/>
      <c r="R82" s="112"/>
      <c r="S82" s="112"/>
      <c r="T82" s="112"/>
      <c r="U82" s="112"/>
      <c r="V82" s="112"/>
      <c r="W82" s="112"/>
      <c r="X82" s="112"/>
      <c r="Y82" s="112"/>
      <c r="Z82" s="112"/>
      <c r="AA82" s="112"/>
      <c r="AB82" s="112"/>
      <c r="AC82" s="112"/>
      <c r="AD82" s="112"/>
      <c r="AE82" s="112"/>
      <c r="AF82" s="112"/>
      <c r="AG82" s="112"/>
      <c r="AH82" s="112"/>
      <c r="AI82" s="112"/>
      <c r="AJ82" s="112"/>
      <c r="AK82" s="112"/>
      <c r="AL82" s="112"/>
      <c r="AM82" s="112"/>
      <c r="AN82" s="112"/>
      <c r="AO82" s="112"/>
      <c r="AP82" s="112"/>
      <c r="AQ82" s="112"/>
      <c r="AR82" s="112"/>
      <c r="AS82" s="112"/>
      <c r="AT82" s="112"/>
      <c r="AU82" s="112"/>
      <c r="AV82" s="112"/>
      <c r="AW82" s="112"/>
      <c r="AX82" s="30"/>
    </row>
    <row r="83" spans="2:50" ht="16.2" customHeight="1" x14ac:dyDescent="0.3">
      <c r="B83" s="8"/>
      <c r="C83" s="96" t="s">
        <v>132</v>
      </c>
      <c r="D83" s="29"/>
      <c r="E83" s="34" t="s">
        <v>14</v>
      </c>
      <c r="F83" s="16"/>
      <c r="G83" s="16"/>
      <c r="H83" s="16"/>
      <c r="I83" s="29"/>
      <c r="J83" s="113"/>
      <c r="K83" s="113"/>
      <c r="L83" s="113"/>
      <c r="M83" s="113"/>
      <c r="N83" s="112"/>
      <c r="O83" s="112"/>
      <c r="P83" s="112"/>
      <c r="Q83" s="112"/>
      <c r="R83" s="112"/>
      <c r="S83" s="112"/>
      <c r="T83" s="112"/>
      <c r="U83" s="112"/>
      <c r="V83" s="112"/>
      <c r="W83" s="112"/>
      <c r="X83" s="112"/>
      <c r="Y83" s="112"/>
      <c r="Z83" s="112"/>
      <c r="AA83" s="112"/>
      <c r="AB83" s="112"/>
      <c r="AC83" s="112"/>
      <c r="AD83" s="112"/>
      <c r="AE83" s="112"/>
      <c r="AF83" s="112"/>
      <c r="AG83" s="112"/>
      <c r="AH83" s="112"/>
      <c r="AI83" s="112"/>
      <c r="AJ83" s="112"/>
      <c r="AK83" s="112"/>
      <c r="AL83" s="112"/>
      <c r="AM83" s="112"/>
      <c r="AN83" s="112"/>
      <c r="AO83" s="112"/>
      <c r="AP83" s="112"/>
      <c r="AQ83" s="112"/>
      <c r="AR83" s="112"/>
      <c r="AS83" s="112"/>
      <c r="AT83" s="112"/>
      <c r="AU83" s="112"/>
      <c r="AV83" s="112"/>
      <c r="AW83" s="112"/>
      <c r="AX83" s="30"/>
    </row>
    <row r="84" spans="2:50" ht="16.2" customHeight="1" x14ac:dyDescent="0.3">
      <c r="B84" s="8"/>
      <c r="C84" s="96" t="s">
        <v>141</v>
      </c>
      <c r="D84" s="29"/>
      <c r="E84" s="34" t="s">
        <v>14</v>
      </c>
      <c r="F84" s="16"/>
      <c r="G84" s="16"/>
      <c r="H84" s="16"/>
      <c r="I84" s="29"/>
      <c r="J84" s="119">
        <f>J81-J82-J83</f>
        <v>0</v>
      </c>
      <c r="K84" s="119">
        <f t="shared" ref="K84:AH84" si="38">K81-K82-K83</f>
        <v>0</v>
      </c>
      <c r="L84" s="119">
        <f t="shared" si="38"/>
        <v>0</v>
      </c>
      <c r="M84" s="119">
        <f t="shared" si="38"/>
        <v>0</v>
      </c>
      <c r="N84" s="119">
        <f t="shared" si="38"/>
        <v>0</v>
      </c>
      <c r="O84" s="119">
        <f t="shared" si="38"/>
        <v>0</v>
      </c>
      <c r="P84" s="119">
        <f t="shared" si="38"/>
        <v>0</v>
      </c>
      <c r="Q84" s="119">
        <f t="shared" si="38"/>
        <v>0</v>
      </c>
      <c r="R84" s="119">
        <f t="shared" si="38"/>
        <v>0</v>
      </c>
      <c r="S84" s="119">
        <f t="shared" si="38"/>
        <v>0</v>
      </c>
      <c r="T84" s="119">
        <f t="shared" si="38"/>
        <v>0</v>
      </c>
      <c r="U84" s="119">
        <f t="shared" si="38"/>
        <v>0</v>
      </c>
      <c r="V84" s="119">
        <f t="shared" si="38"/>
        <v>0</v>
      </c>
      <c r="W84" s="119">
        <f t="shared" si="38"/>
        <v>0</v>
      </c>
      <c r="X84" s="119">
        <f t="shared" si="38"/>
        <v>0</v>
      </c>
      <c r="Y84" s="119">
        <f t="shared" si="38"/>
        <v>0</v>
      </c>
      <c r="Z84" s="119">
        <f t="shared" si="38"/>
        <v>0</v>
      </c>
      <c r="AA84" s="119">
        <f t="shared" si="38"/>
        <v>0</v>
      </c>
      <c r="AB84" s="119">
        <f t="shared" si="38"/>
        <v>0</v>
      </c>
      <c r="AC84" s="119">
        <f t="shared" si="38"/>
        <v>0</v>
      </c>
      <c r="AD84" s="119">
        <f t="shared" si="38"/>
        <v>0</v>
      </c>
      <c r="AE84" s="119">
        <f t="shared" si="38"/>
        <v>0</v>
      </c>
      <c r="AF84" s="119">
        <f t="shared" si="38"/>
        <v>0</v>
      </c>
      <c r="AG84" s="119">
        <f t="shared" si="38"/>
        <v>0</v>
      </c>
      <c r="AH84" s="119">
        <f t="shared" si="38"/>
        <v>0</v>
      </c>
      <c r="AI84" s="119">
        <f t="shared" ref="AI84:AV84" si="39">AI81-AI82-AI83</f>
        <v>0</v>
      </c>
      <c r="AJ84" s="119">
        <f t="shared" si="39"/>
        <v>0</v>
      </c>
      <c r="AK84" s="119">
        <f t="shared" si="39"/>
        <v>0</v>
      </c>
      <c r="AL84" s="119">
        <f t="shared" si="39"/>
        <v>0</v>
      </c>
      <c r="AM84" s="119">
        <f t="shared" si="39"/>
        <v>0</v>
      </c>
      <c r="AN84" s="119">
        <f t="shared" si="39"/>
        <v>0</v>
      </c>
      <c r="AO84" s="119">
        <f t="shared" si="39"/>
        <v>0</v>
      </c>
      <c r="AP84" s="119">
        <f t="shared" si="39"/>
        <v>0</v>
      </c>
      <c r="AQ84" s="119">
        <f t="shared" si="39"/>
        <v>0</v>
      </c>
      <c r="AR84" s="119">
        <f t="shared" si="39"/>
        <v>0</v>
      </c>
      <c r="AS84" s="119">
        <f t="shared" si="39"/>
        <v>0</v>
      </c>
      <c r="AT84" s="119">
        <f t="shared" si="39"/>
        <v>0</v>
      </c>
      <c r="AU84" s="119">
        <f t="shared" si="39"/>
        <v>0</v>
      </c>
      <c r="AV84" s="119">
        <f t="shared" si="39"/>
        <v>0</v>
      </c>
      <c r="AW84" s="119">
        <f t="shared" ref="AW84" si="40">AW81-AW82-AW83</f>
        <v>0</v>
      </c>
      <c r="AX84" s="30"/>
    </row>
    <row r="85" spans="2:50" ht="16.2" customHeight="1" x14ac:dyDescent="0.3">
      <c r="B85" s="8"/>
      <c r="C85" s="42" t="s">
        <v>133</v>
      </c>
      <c r="D85" s="29"/>
      <c r="E85" s="34" t="s">
        <v>14</v>
      </c>
      <c r="F85" s="16"/>
      <c r="G85" s="16"/>
      <c r="H85" s="16"/>
      <c r="I85" s="29"/>
      <c r="J85" s="119">
        <f>IFERROR('1-Buget cerere'!$E$65*'1-Buget cerere'!O55,0)</f>
        <v>0</v>
      </c>
      <c r="K85" s="119">
        <f>IFERROR('1-Buget cerere'!$E$65*'1-Buget cerere'!P55,0)</f>
        <v>0</v>
      </c>
      <c r="L85" s="119">
        <f>IFERROR('1-Buget cerere'!$E$65*'1-Buget cerere'!Q55,0)</f>
        <v>0</v>
      </c>
      <c r="M85" s="119">
        <f>IFERROR('1-Buget cerere'!$E$65*'1-Buget cerere'!R55,0)</f>
        <v>0</v>
      </c>
      <c r="N85" s="119">
        <f>'1-Buget cerere'!$E$65*'1-Buget cerere'!S55</f>
        <v>0</v>
      </c>
      <c r="O85" s="119">
        <f>'1-Buget cerere'!$E$65*'1-Buget cerere'!T55</f>
        <v>0</v>
      </c>
      <c r="P85" s="119">
        <f>'1-Buget cerere'!$E$65*'1-Buget cerere'!U55</f>
        <v>0</v>
      </c>
      <c r="Q85" s="119">
        <f>'1-Buget cerere'!$E$65*'1-Buget cerere'!V55</f>
        <v>0</v>
      </c>
      <c r="R85" s="119">
        <f>'1-Buget cerere'!$E$65*'1-Buget cerere'!W55</f>
        <v>0</v>
      </c>
      <c r="S85" s="119">
        <f>'1-Buget cerere'!$E$65*'1-Buget cerere'!X55</f>
        <v>0</v>
      </c>
      <c r="T85" s="119">
        <f>'1-Buget cerere'!$E$65*'1-Buget cerere'!Y55</f>
        <v>0</v>
      </c>
      <c r="U85" s="119">
        <f>'1-Buget cerere'!$E$65*'1-Buget cerere'!Z55</f>
        <v>0</v>
      </c>
      <c r="V85" s="119">
        <f>'1-Buget cerere'!$E$65*'1-Buget cerere'!AA55</f>
        <v>0</v>
      </c>
      <c r="W85" s="119">
        <f>'1-Buget cerere'!$E$65*'1-Buget cerere'!AB55</f>
        <v>0</v>
      </c>
      <c r="X85" s="119">
        <f>'1-Buget cerere'!$E$65*'1-Buget cerere'!AC55</f>
        <v>0</v>
      </c>
      <c r="Y85" s="119">
        <f>'1-Buget cerere'!$E$65*'1-Buget cerere'!AD55</f>
        <v>0</v>
      </c>
      <c r="Z85" s="119">
        <f>'1-Buget cerere'!$E$65*'1-Buget cerere'!AE55</f>
        <v>0</v>
      </c>
      <c r="AA85" s="119">
        <f>'1-Buget cerere'!$E$65*'1-Buget cerere'!AF55</f>
        <v>0</v>
      </c>
      <c r="AB85" s="119">
        <f>'1-Buget cerere'!$E$65*'1-Buget cerere'!AG55</f>
        <v>0</v>
      </c>
      <c r="AC85" s="119">
        <f>'1-Buget cerere'!$E$65*'1-Buget cerere'!AH55</f>
        <v>0</v>
      </c>
      <c r="AD85" s="119">
        <f>'1-Buget cerere'!$E$65*'1-Buget cerere'!AI55</f>
        <v>0</v>
      </c>
      <c r="AE85" s="119">
        <f>'1-Buget cerere'!$E$65*'1-Buget cerere'!AJ55</f>
        <v>0</v>
      </c>
      <c r="AF85" s="119">
        <f>'1-Buget cerere'!$E$65*'1-Buget cerere'!AK55</f>
        <v>0</v>
      </c>
      <c r="AG85" s="119">
        <f>'1-Buget cerere'!$E$65*'1-Buget cerere'!AL55</f>
        <v>0</v>
      </c>
      <c r="AH85" s="119">
        <f>'1-Buget cerere'!$E$65*'1-Buget cerere'!AM55</f>
        <v>0</v>
      </c>
      <c r="AI85" s="119">
        <f>'1-Buget cerere'!$E$65*'1-Buget cerere'!AN55</f>
        <v>0</v>
      </c>
      <c r="AJ85" s="119">
        <f>'1-Buget cerere'!$E$65*'1-Buget cerere'!AO55</f>
        <v>0</v>
      </c>
      <c r="AK85" s="119">
        <f>'1-Buget cerere'!$E$65*'1-Buget cerere'!AP55</f>
        <v>0</v>
      </c>
      <c r="AL85" s="119">
        <f>'1-Buget cerere'!$E$65*'1-Buget cerere'!AQ55</f>
        <v>0</v>
      </c>
      <c r="AM85" s="119">
        <f>'1-Buget cerere'!$E$65*'1-Buget cerere'!AR55</f>
        <v>0</v>
      </c>
      <c r="AN85" s="119">
        <f>'1-Buget cerere'!$E$65*'1-Buget cerere'!AS55</f>
        <v>0</v>
      </c>
      <c r="AO85" s="119">
        <f>'1-Buget cerere'!$E$65*'1-Buget cerere'!AT55</f>
        <v>0</v>
      </c>
      <c r="AP85" s="119">
        <f>'1-Buget cerere'!$E$65*'1-Buget cerere'!AU55</f>
        <v>0</v>
      </c>
      <c r="AQ85" s="119">
        <f>'1-Buget cerere'!$E$65*'1-Buget cerere'!AV55</f>
        <v>0</v>
      </c>
      <c r="AR85" s="119">
        <f>'1-Buget cerere'!$E$65*'1-Buget cerere'!AW55</f>
        <v>0</v>
      </c>
      <c r="AS85" s="119">
        <f>'1-Buget cerere'!$E$65*'1-Buget cerere'!AX55</f>
        <v>0</v>
      </c>
      <c r="AT85" s="119">
        <f>'1-Buget cerere'!$E$65*'1-Buget cerere'!AY55</f>
        <v>0</v>
      </c>
      <c r="AU85" s="119">
        <f>'1-Buget cerere'!$E$65*'1-Buget cerere'!AZ55</f>
        <v>0</v>
      </c>
      <c r="AV85" s="119">
        <f>'1-Buget cerere'!$E$65*'1-Buget cerere'!BA55</f>
        <v>0</v>
      </c>
      <c r="AW85" s="119">
        <f>'1-Buget cerere'!$E$65*'1-Buget cerere'!BB55</f>
        <v>0</v>
      </c>
      <c r="AX85" s="30"/>
    </row>
    <row r="86" spans="2:50" ht="16.2" customHeight="1" x14ac:dyDescent="0.3">
      <c r="B86" s="8"/>
      <c r="C86" s="42" t="s">
        <v>134</v>
      </c>
      <c r="D86" s="29"/>
      <c r="E86" s="34" t="s">
        <v>14</v>
      </c>
      <c r="F86" s="16"/>
      <c r="G86" s="16"/>
      <c r="H86" s="16"/>
      <c r="I86" s="29"/>
      <c r="J86" s="119">
        <f>IFERROR('1-Buget cerere'!$E$61*'1-Buget cerere'!O55,0)</f>
        <v>0</v>
      </c>
      <c r="K86" s="119">
        <f>IFERROR('1-Buget cerere'!$E$61*'1-Buget cerere'!P55,0)</f>
        <v>0</v>
      </c>
      <c r="L86" s="119">
        <f>IFERROR('1-Buget cerere'!$E$61*'1-Buget cerere'!Q55,0)</f>
        <v>0</v>
      </c>
      <c r="M86" s="119">
        <f>IFERROR('1-Buget cerere'!$E$61*'1-Buget cerere'!R55,0)</f>
        <v>0</v>
      </c>
      <c r="N86" s="119">
        <f>'1-Buget cerere'!$E$61*'1-Buget cerere'!S55</f>
        <v>0</v>
      </c>
      <c r="O86" s="119">
        <f>'1-Buget cerere'!$E$61*'1-Buget cerere'!T55</f>
        <v>0</v>
      </c>
      <c r="P86" s="119">
        <f>'1-Buget cerere'!$E$61*'1-Buget cerere'!U55</f>
        <v>0</v>
      </c>
      <c r="Q86" s="119">
        <f>'1-Buget cerere'!$E$61*'1-Buget cerere'!V55</f>
        <v>0</v>
      </c>
      <c r="R86" s="119">
        <f>'1-Buget cerere'!$E$61*'1-Buget cerere'!W55</f>
        <v>0</v>
      </c>
      <c r="S86" s="119">
        <f>'1-Buget cerere'!$E$61*'1-Buget cerere'!X55</f>
        <v>0</v>
      </c>
      <c r="T86" s="119">
        <f>'1-Buget cerere'!$E$61*'1-Buget cerere'!Y55</f>
        <v>0</v>
      </c>
      <c r="U86" s="119">
        <f>'1-Buget cerere'!$E$61*'1-Buget cerere'!Z55</f>
        <v>0</v>
      </c>
      <c r="V86" s="119">
        <f>'1-Buget cerere'!$E$61*'1-Buget cerere'!AA55</f>
        <v>0</v>
      </c>
      <c r="W86" s="119">
        <f>'1-Buget cerere'!$E$61*'1-Buget cerere'!AB55</f>
        <v>0</v>
      </c>
      <c r="X86" s="119">
        <f>'1-Buget cerere'!$E$61*'1-Buget cerere'!AC55</f>
        <v>0</v>
      </c>
      <c r="Y86" s="119">
        <f>'1-Buget cerere'!$E$61*'1-Buget cerere'!AD55</f>
        <v>0</v>
      </c>
      <c r="Z86" s="119">
        <f>'1-Buget cerere'!$E$61*'1-Buget cerere'!AE55</f>
        <v>0</v>
      </c>
      <c r="AA86" s="119">
        <f>'1-Buget cerere'!$E$61*'1-Buget cerere'!AF55</f>
        <v>0</v>
      </c>
      <c r="AB86" s="119">
        <f>'1-Buget cerere'!$E$61*'1-Buget cerere'!AG55</f>
        <v>0</v>
      </c>
      <c r="AC86" s="119">
        <f>'1-Buget cerere'!$E$61*'1-Buget cerere'!AH55</f>
        <v>0</v>
      </c>
      <c r="AD86" s="119">
        <f>'1-Buget cerere'!$E$61*'1-Buget cerere'!AI55</f>
        <v>0</v>
      </c>
      <c r="AE86" s="119">
        <f>'1-Buget cerere'!$E$61*'1-Buget cerere'!AJ55</f>
        <v>0</v>
      </c>
      <c r="AF86" s="119">
        <f>'1-Buget cerere'!$E$61*'1-Buget cerere'!AK55</f>
        <v>0</v>
      </c>
      <c r="AG86" s="119">
        <f>'1-Buget cerere'!$E$61*'1-Buget cerere'!AL55</f>
        <v>0</v>
      </c>
      <c r="AH86" s="119">
        <f>'1-Buget cerere'!$E$61*'1-Buget cerere'!AM55</f>
        <v>0</v>
      </c>
      <c r="AI86" s="119">
        <f>'1-Buget cerere'!$E$61*'1-Buget cerere'!AN55</f>
        <v>0</v>
      </c>
      <c r="AJ86" s="119">
        <f>'1-Buget cerere'!$E$61*'1-Buget cerere'!AO55</f>
        <v>0</v>
      </c>
      <c r="AK86" s="119">
        <f>'1-Buget cerere'!$E$61*'1-Buget cerere'!AP55</f>
        <v>0</v>
      </c>
      <c r="AL86" s="119">
        <f>'1-Buget cerere'!$E$61*'1-Buget cerere'!AQ55</f>
        <v>0</v>
      </c>
      <c r="AM86" s="119">
        <f>'1-Buget cerere'!$E$61*'1-Buget cerere'!AR55</f>
        <v>0</v>
      </c>
      <c r="AN86" s="119">
        <f>'1-Buget cerere'!$E$61*'1-Buget cerere'!AS55</f>
        <v>0</v>
      </c>
      <c r="AO86" s="119">
        <f>'1-Buget cerere'!$E$61*'1-Buget cerere'!AT55</f>
        <v>0</v>
      </c>
      <c r="AP86" s="119">
        <f>'1-Buget cerere'!$E$61*'1-Buget cerere'!AU55</f>
        <v>0</v>
      </c>
      <c r="AQ86" s="119">
        <f>'1-Buget cerere'!$E$61*'1-Buget cerere'!AV55</f>
        <v>0</v>
      </c>
      <c r="AR86" s="119">
        <f>'1-Buget cerere'!$E$61*'1-Buget cerere'!AW55</f>
        <v>0</v>
      </c>
      <c r="AS86" s="119">
        <f>'1-Buget cerere'!$E$61*'1-Buget cerere'!AX55</f>
        <v>0</v>
      </c>
      <c r="AT86" s="119">
        <f>'1-Buget cerere'!$E$61*'1-Buget cerere'!AY55</f>
        <v>0</v>
      </c>
      <c r="AU86" s="119">
        <f>'1-Buget cerere'!$E$61*'1-Buget cerere'!AZ55</f>
        <v>0</v>
      </c>
      <c r="AV86" s="119">
        <f>'1-Buget cerere'!$E$61*'1-Buget cerere'!BA55</f>
        <v>0</v>
      </c>
      <c r="AW86" s="119">
        <f>'1-Buget cerere'!$E$61*'1-Buget cerere'!BB55</f>
        <v>0</v>
      </c>
      <c r="AX86" s="30"/>
    </row>
    <row r="87" spans="2:50" ht="16.2" customHeight="1" x14ac:dyDescent="0.3">
      <c r="B87" s="8"/>
      <c r="C87" s="42" t="s">
        <v>135</v>
      </c>
      <c r="D87" s="29"/>
      <c r="E87" s="34" t="s">
        <v>14</v>
      </c>
      <c r="F87" s="16"/>
      <c r="G87" s="16"/>
      <c r="H87" s="16"/>
      <c r="I87" s="29"/>
      <c r="J87" s="114"/>
      <c r="K87" s="114"/>
      <c r="L87" s="114"/>
      <c r="M87" s="114"/>
      <c r="N87" s="112"/>
      <c r="O87" s="112"/>
      <c r="P87" s="112"/>
      <c r="Q87" s="112"/>
      <c r="R87" s="112"/>
      <c r="S87" s="112"/>
      <c r="T87" s="112"/>
      <c r="U87" s="112"/>
      <c r="V87" s="112"/>
      <c r="W87" s="112"/>
      <c r="X87" s="112"/>
      <c r="Y87" s="112"/>
      <c r="Z87" s="112"/>
      <c r="AA87" s="112"/>
      <c r="AB87" s="112"/>
      <c r="AC87" s="112"/>
      <c r="AD87" s="112"/>
      <c r="AE87" s="112"/>
      <c r="AF87" s="112"/>
      <c r="AG87" s="112"/>
      <c r="AH87" s="112"/>
      <c r="AI87" s="112"/>
      <c r="AJ87" s="112"/>
      <c r="AK87" s="112"/>
      <c r="AL87" s="112"/>
      <c r="AM87" s="112"/>
      <c r="AN87" s="112"/>
      <c r="AO87" s="112"/>
      <c r="AP87" s="112"/>
      <c r="AQ87" s="112"/>
      <c r="AR87" s="112"/>
      <c r="AS87" s="112"/>
      <c r="AT87" s="112"/>
      <c r="AU87" s="112"/>
      <c r="AV87" s="112"/>
      <c r="AW87" s="112"/>
      <c r="AX87" s="30"/>
    </row>
    <row r="88" spans="2:50" ht="16.2" customHeight="1" x14ac:dyDescent="0.3">
      <c r="B88" s="8"/>
      <c r="C88" s="42" t="s">
        <v>146</v>
      </c>
      <c r="D88" s="29"/>
      <c r="E88" s="34" t="s">
        <v>14</v>
      </c>
      <c r="F88" s="16"/>
      <c r="G88" s="16"/>
      <c r="H88" s="16"/>
      <c r="I88" s="29"/>
      <c r="J88" s="114"/>
      <c r="K88" s="114"/>
      <c r="L88" s="114"/>
      <c r="M88" s="114"/>
      <c r="N88" s="114"/>
      <c r="O88" s="114"/>
      <c r="P88" s="114"/>
      <c r="Q88" s="114"/>
      <c r="R88" s="114"/>
      <c r="S88" s="114"/>
      <c r="T88" s="114"/>
      <c r="U88" s="114"/>
      <c r="V88" s="114"/>
      <c r="W88" s="114"/>
      <c r="X88" s="114"/>
      <c r="Y88" s="114"/>
      <c r="Z88" s="114"/>
      <c r="AA88" s="114"/>
      <c r="AB88" s="114"/>
      <c r="AC88" s="114"/>
      <c r="AD88" s="114"/>
      <c r="AE88" s="114"/>
      <c r="AF88" s="114"/>
      <c r="AG88" s="114"/>
      <c r="AH88" s="114"/>
      <c r="AI88" s="114"/>
      <c r="AJ88" s="114"/>
      <c r="AK88" s="114"/>
      <c r="AL88" s="114"/>
      <c r="AM88" s="114"/>
      <c r="AN88" s="114"/>
      <c r="AO88" s="114"/>
      <c r="AP88" s="114"/>
      <c r="AQ88" s="114"/>
      <c r="AR88" s="114"/>
      <c r="AS88" s="114"/>
      <c r="AT88" s="114"/>
      <c r="AU88" s="114"/>
      <c r="AV88" s="114"/>
      <c r="AW88" s="114"/>
      <c r="AX88" s="30"/>
    </row>
    <row r="89" spans="2:50" s="102" customFormat="1" ht="16.2" customHeight="1" x14ac:dyDescent="0.3">
      <c r="B89" s="97"/>
      <c r="C89" s="98" t="s">
        <v>138</v>
      </c>
      <c r="D89" s="99"/>
      <c r="E89" s="100" t="s">
        <v>14</v>
      </c>
      <c r="F89" s="101"/>
      <c r="G89" s="101"/>
      <c r="H89" s="101"/>
      <c r="I89" s="99"/>
      <c r="J89" s="121" t="str">
        <f t="shared" ref="J89:AH89" si="41">IF(J10&lt;=($H$16+$H$31),J85+J86+J87+J88-J81,"")</f>
        <v/>
      </c>
      <c r="K89" s="121" t="str">
        <f t="shared" si="41"/>
        <v/>
      </c>
      <c r="L89" s="121" t="str">
        <f t="shared" si="41"/>
        <v/>
      </c>
      <c r="M89" s="121" t="str">
        <f t="shared" si="41"/>
        <v/>
      </c>
      <c r="N89" s="121" t="str">
        <f t="shared" si="41"/>
        <v/>
      </c>
      <c r="O89" s="121" t="str">
        <f t="shared" si="41"/>
        <v/>
      </c>
      <c r="P89" s="121" t="str">
        <f t="shared" si="41"/>
        <v/>
      </c>
      <c r="Q89" s="121" t="str">
        <f t="shared" si="41"/>
        <v/>
      </c>
      <c r="R89" s="121" t="str">
        <f t="shared" si="41"/>
        <v/>
      </c>
      <c r="S89" s="121" t="str">
        <f t="shared" si="41"/>
        <v/>
      </c>
      <c r="T89" s="121" t="str">
        <f t="shared" si="41"/>
        <v/>
      </c>
      <c r="U89" s="121" t="str">
        <f t="shared" si="41"/>
        <v/>
      </c>
      <c r="V89" s="121" t="str">
        <f t="shared" si="41"/>
        <v/>
      </c>
      <c r="W89" s="121" t="str">
        <f t="shared" si="41"/>
        <v/>
      </c>
      <c r="X89" s="121" t="str">
        <f t="shared" si="41"/>
        <v/>
      </c>
      <c r="Y89" s="121" t="str">
        <f t="shared" si="41"/>
        <v/>
      </c>
      <c r="Z89" s="121" t="str">
        <f t="shared" si="41"/>
        <v/>
      </c>
      <c r="AA89" s="121" t="str">
        <f t="shared" si="41"/>
        <v/>
      </c>
      <c r="AB89" s="121" t="str">
        <f t="shared" si="41"/>
        <v/>
      </c>
      <c r="AC89" s="121" t="str">
        <f t="shared" si="41"/>
        <v/>
      </c>
      <c r="AD89" s="121" t="str">
        <f t="shared" si="41"/>
        <v/>
      </c>
      <c r="AE89" s="121" t="str">
        <f t="shared" si="41"/>
        <v/>
      </c>
      <c r="AF89" s="121" t="str">
        <f t="shared" si="41"/>
        <v/>
      </c>
      <c r="AG89" s="121" t="str">
        <f t="shared" si="41"/>
        <v/>
      </c>
      <c r="AH89" s="121" t="str">
        <f t="shared" si="41"/>
        <v/>
      </c>
      <c r="AI89" s="121" t="str">
        <f t="shared" ref="AI89:AV89" si="42">IF(AI10&lt;=($H$16+$H$31),AI85+AI86+AI87+AI88-AI81,"")</f>
        <v/>
      </c>
      <c r="AJ89" s="121" t="str">
        <f t="shared" si="42"/>
        <v/>
      </c>
      <c r="AK89" s="121" t="str">
        <f t="shared" si="42"/>
        <v/>
      </c>
      <c r="AL89" s="121" t="str">
        <f t="shared" si="42"/>
        <v/>
      </c>
      <c r="AM89" s="121" t="str">
        <f t="shared" si="42"/>
        <v/>
      </c>
      <c r="AN89" s="121" t="str">
        <f t="shared" si="42"/>
        <v/>
      </c>
      <c r="AO89" s="121" t="str">
        <f t="shared" si="42"/>
        <v/>
      </c>
      <c r="AP89" s="121" t="str">
        <f t="shared" si="42"/>
        <v/>
      </c>
      <c r="AQ89" s="121" t="str">
        <f t="shared" si="42"/>
        <v/>
      </c>
      <c r="AR89" s="121" t="str">
        <f t="shared" si="42"/>
        <v/>
      </c>
      <c r="AS89" s="121" t="str">
        <f t="shared" si="42"/>
        <v/>
      </c>
      <c r="AT89" s="121" t="str">
        <f t="shared" si="42"/>
        <v/>
      </c>
      <c r="AU89" s="121" t="str">
        <f t="shared" si="42"/>
        <v/>
      </c>
      <c r="AV89" s="121" t="str">
        <f t="shared" si="42"/>
        <v/>
      </c>
      <c r="AW89" s="121" t="str">
        <f t="shared" ref="AW89" si="43">IF(AW10&lt;=($H$16+$H$31),AW85+AW86+AW87+AW88-AW81,"")</f>
        <v/>
      </c>
      <c r="AX89" s="30"/>
    </row>
    <row r="90" spans="2:50" s="102" customFormat="1" ht="16.2" customHeight="1" x14ac:dyDescent="0.3">
      <c r="B90" s="97"/>
      <c r="C90" s="98" t="s">
        <v>140</v>
      </c>
      <c r="D90" s="99"/>
      <c r="E90" s="100" t="s">
        <v>14</v>
      </c>
      <c r="F90" s="101"/>
      <c r="G90" s="101"/>
      <c r="H90" s="101"/>
      <c r="I90" s="99"/>
      <c r="J90" s="121" t="str">
        <f>IFERROR(J79+J89,"")</f>
        <v/>
      </c>
      <c r="K90" s="121" t="str">
        <f t="shared" ref="K90:AH90" si="44">IFERROR(K79+K89,"")</f>
        <v/>
      </c>
      <c r="L90" s="121" t="str">
        <f t="shared" si="44"/>
        <v/>
      </c>
      <c r="M90" s="121" t="str">
        <f t="shared" si="44"/>
        <v/>
      </c>
      <c r="N90" s="121" t="str">
        <f t="shared" si="44"/>
        <v/>
      </c>
      <c r="O90" s="121" t="str">
        <f t="shared" si="44"/>
        <v/>
      </c>
      <c r="P90" s="121" t="str">
        <f t="shared" si="44"/>
        <v/>
      </c>
      <c r="Q90" s="121" t="str">
        <f t="shared" si="44"/>
        <v/>
      </c>
      <c r="R90" s="121" t="str">
        <f t="shared" si="44"/>
        <v/>
      </c>
      <c r="S90" s="121" t="str">
        <f t="shared" si="44"/>
        <v/>
      </c>
      <c r="T90" s="121" t="str">
        <f t="shared" si="44"/>
        <v/>
      </c>
      <c r="U90" s="121" t="str">
        <f t="shared" si="44"/>
        <v/>
      </c>
      <c r="V90" s="121" t="str">
        <f t="shared" si="44"/>
        <v/>
      </c>
      <c r="W90" s="121" t="str">
        <f t="shared" si="44"/>
        <v/>
      </c>
      <c r="X90" s="121" t="str">
        <f t="shared" si="44"/>
        <v/>
      </c>
      <c r="Y90" s="121" t="str">
        <f t="shared" si="44"/>
        <v/>
      </c>
      <c r="Z90" s="121" t="str">
        <f t="shared" si="44"/>
        <v/>
      </c>
      <c r="AA90" s="121" t="str">
        <f t="shared" si="44"/>
        <v/>
      </c>
      <c r="AB90" s="121" t="str">
        <f t="shared" si="44"/>
        <v/>
      </c>
      <c r="AC90" s="121" t="str">
        <f t="shared" si="44"/>
        <v/>
      </c>
      <c r="AD90" s="121" t="str">
        <f t="shared" si="44"/>
        <v/>
      </c>
      <c r="AE90" s="121" t="str">
        <f t="shared" si="44"/>
        <v/>
      </c>
      <c r="AF90" s="121" t="str">
        <f t="shared" si="44"/>
        <v/>
      </c>
      <c r="AG90" s="121" t="str">
        <f t="shared" si="44"/>
        <v/>
      </c>
      <c r="AH90" s="121" t="str">
        <f t="shared" si="44"/>
        <v/>
      </c>
      <c r="AI90" s="121" t="str">
        <f t="shared" ref="AI90:AV90" si="45">IFERROR(AI79+AI89,"")</f>
        <v/>
      </c>
      <c r="AJ90" s="121" t="str">
        <f t="shared" si="45"/>
        <v/>
      </c>
      <c r="AK90" s="121" t="str">
        <f t="shared" si="45"/>
        <v/>
      </c>
      <c r="AL90" s="121" t="str">
        <f t="shared" si="45"/>
        <v/>
      </c>
      <c r="AM90" s="121" t="str">
        <f t="shared" si="45"/>
        <v/>
      </c>
      <c r="AN90" s="121" t="str">
        <f t="shared" si="45"/>
        <v/>
      </c>
      <c r="AO90" s="121" t="str">
        <f t="shared" si="45"/>
        <v/>
      </c>
      <c r="AP90" s="121" t="str">
        <f t="shared" si="45"/>
        <v/>
      </c>
      <c r="AQ90" s="121" t="str">
        <f t="shared" si="45"/>
        <v/>
      </c>
      <c r="AR90" s="121" t="str">
        <f t="shared" si="45"/>
        <v/>
      </c>
      <c r="AS90" s="121" t="str">
        <f t="shared" si="45"/>
        <v/>
      </c>
      <c r="AT90" s="121" t="str">
        <f t="shared" si="45"/>
        <v/>
      </c>
      <c r="AU90" s="121" t="str">
        <f t="shared" si="45"/>
        <v/>
      </c>
      <c r="AV90" s="121" t="str">
        <f t="shared" si="45"/>
        <v/>
      </c>
      <c r="AW90" s="121" t="str">
        <f t="shared" ref="AW90" si="46">IFERROR(AW79+AW89,"")</f>
        <v/>
      </c>
      <c r="AX90" s="30"/>
    </row>
    <row r="91" spans="2:50" s="102" customFormat="1" ht="16.2" customHeight="1" x14ac:dyDescent="0.3">
      <c r="B91" s="97"/>
      <c r="C91" s="98" t="s">
        <v>139</v>
      </c>
      <c r="D91" s="99"/>
      <c r="E91" s="100" t="s">
        <v>14</v>
      </c>
      <c r="F91" s="101"/>
      <c r="G91" s="101"/>
      <c r="H91" s="101"/>
      <c r="I91" s="99"/>
      <c r="J91" s="121" t="str">
        <f>J90</f>
        <v/>
      </c>
      <c r="K91" s="121" t="str">
        <f>IFERROR(J91+K90,"")</f>
        <v/>
      </c>
      <c r="L91" s="121" t="str">
        <f t="shared" ref="L91:AH91" si="47">IFERROR(K91+L90,"")</f>
        <v/>
      </c>
      <c r="M91" s="121" t="str">
        <f t="shared" si="47"/>
        <v/>
      </c>
      <c r="N91" s="121" t="str">
        <f t="shared" si="47"/>
        <v/>
      </c>
      <c r="O91" s="121" t="str">
        <f t="shared" si="47"/>
        <v/>
      </c>
      <c r="P91" s="121" t="str">
        <f t="shared" si="47"/>
        <v/>
      </c>
      <c r="Q91" s="121" t="str">
        <f t="shared" si="47"/>
        <v/>
      </c>
      <c r="R91" s="121" t="str">
        <f t="shared" si="47"/>
        <v/>
      </c>
      <c r="S91" s="121" t="str">
        <f t="shared" si="47"/>
        <v/>
      </c>
      <c r="T91" s="121" t="str">
        <f t="shared" si="47"/>
        <v/>
      </c>
      <c r="U91" s="121" t="str">
        <f t="shared" si="47"/>
        <v/>
      </c>
      <c r="V91" s="121" t="str">
        <f t="shared" si="47"/>
        <v/>
      </c>
      <c r="W91" s="121" t="str">
        <f t="shared" si="47"/>
        <v/>
      </c>
      <c r="X91" s="121" t="str">
        <f t="shared" si="47"/>
        <v/>
      </c>
      <c r="Y91" s="121" t="str">
        <f t="shared" si="47"/>
        <v/>
      </c>
      <c r="Z91" s="121" t="str">
        <f t="shared" si="47"/>
        <v/>
      </c>
      <c r="AA91" s="121" t="str">
        <f t="shared" si="47"/>
        <v/>
      </c>
      <c r="AB91" s="121" t="str">
        <f t="shared" si="47"/>
        <v/>
      </c>
      <c r="AC91" s="121" t="str">
        <f t="shared" si="47"/>
        <v/>
      </c>
      <c r="AD91" s="121" t="str">
        <f t="shared" si="47"/>
        <v/>
      </c>
      <c r="AE91" s="121" t="str">
        <f t="shared" si="47"/>
        <v/>
      </c>
      <c r="AF91" s="121" t="str">
        <f t="shared" si="47"/>
        <v/>
      </c>
      <c r="AG91" s="121" t="str">
        <f t="shared" si="47"/>
        <v/>
      </c>
      <c r="AH91" s="121" t="str">
        <f t="shared" si="47"/>
        <v/>
      </c>
      <c r="AI91" s="121" t="str">
        <f t="shared" ref="AI91" si="48">IFERROR(AH91+AI90,"")</f>
        <v/>
      </c>
      <c r="AJ91" s="121" t="str">
        <f t="shared" ref="AJ91" si="49">IFERROR(AI91+AJ90,"")</f>
        <v/>
      </c>
      <c r="AK91" s="121" t="str">
        <f t="shared" ref="AK91" si="50">IFERROR(AJ91+AK90,"")</f>
        <v/>
      </c>
      <c r="AL91" s="121" t="str">
        <f t="shared" ref="AL91" si="51">IFERROR(AK91+AL90,"")</f>
        <v/>
      </c>
      <c r="AM91" s="121" t="str">
        <f t="shared" ref="AM91" si="52">IFERROR(AL91+AM90,"")</f>
        <v/>
      </c>
      <c r="AN91" s="121" t="str">
        <f t="shared" ref="AN91" si="53">IFERROR(AM91+AN90,"")</f>
        <v/>
      </c>
      <c r="AO91" s="121" t="str">
        <f t="shared" ref="AO91" si="54">IFERROR(AN91+AO90,"")</f>
        <v/>
      </c>
      <c r="AP91" s="121" t="str">
        <f t="shared" ref="AP91" si="55">IFERROR(AO91+AP90,"")</f>
        <v/>
      </c>
      <c r="AQ91" s="121" t="str">
        <f t="shared" ref="AQ91" si="56">IFERROR(AP91+AQ90,"")</f>
        <v/>
      </c>
      <c r="AR91" s="121" t="str">
        <f t="shared" ref="AR91" si="57">IFERROR(AQ91+AR90,"")</f>
        <v/>
      </c>
      <c r="AS91" s="121" t="str">
        <f t="shared" ref="AS91" si="58">IFERROR(AR91+AS90,"")</f>
        <v/>
      </c>
      <c r="AT91" s="121" t="str">
        <f t="shared" ref="AT91" si="59">IFERROR(AS91+AT90,"")</f>
        <v/>
      </c>
      <c r="AU91" s="121" t="str">
        <f t="shared" ref="AU91" si="60">IFERROR(AT91+AU90,"")</f>
        <v/>
      </c>
      <c r="AV91" s="121" t="str">
        <f t="shared" ref="AV91" si="61">IFERROR(AU91+AV90,"")</f>
        <v/>
      </c>
      <c r="AW91" s="121" t="str">
        <f t="shared" ref="AW91" si="62">IFERROR(AV91+AW90,"")</f>
        <v/>
      </c>
      <c r="AX91" s="30"/>
    </row>
    <row r="92" spans="2:50" ht="17.399999999999999" customHeight="1" x14ac:dyDescent="0.3">
      <c r="B92" s="8"/>
      <c r="C92" s="43"/>
      <c r="D92" s="16"/>
      <c r="E92" s="16"/>
      <c r="F92" s="16"/>
      <c r="G92" s="16"/>
      <c r="H92" s="16"/>
      <c r="I92" s="29"/>
      <c r="J92" s="30"/>
      <c r="K92" s="30"/>
      <c r="L92" s="30"/>
      <c r="M92" s="30"/>
      <c r="N92" s="30"/>
      <c r="O92" s="30"/>
      <c r="P92" s="30"/>
      <c r="Q92" s="30"/>
      <c r="R92" s="3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  <c r="AF92" s="30"/>
      <c r="AG92" s="30"/>
      <c r="AH92" s="30"/>
      <c r="AI92" s="30"/>
      <c r="AJ92" s="30"/>
      <c r="AK92" s="30"/>
      <c r="AL92" s="30"/>
      <c r="AM92" s="30"/>
      <c r="AN92" s="30"/>
      <c r="AO92" s="30"/>
      <c r="AP92" s="30"/>
      <c r="AQ92" s="30"/>
      <c r="AR92" s="30"/>
      <c r="AS92" s="30"/>
      <c r="AT92" s="30"/>
      <c r="AU92" s="30"/>
      <c r="AV92" s="30"/>
      <c r="AW92" s="30"/>
      <c r="AX92" s="30"/>
    </row>
    <row r="93" spans="2:50" ht="13.8" x14ac:dyDescent="0.3">
      <c r="B93" s="8"/>
      <c r="C93" s="202" t="s">
        <v>170</v>
      </c>
      <c r="D93" s="8"/>
      <c r="E93" s="180">
        <f>IF(NOT(J91=""),COUNTIF(J91:AW91,"&gt;=0"),0)</f>
        <v>0</v>
      </c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0"/>
      <c r="AS93" s="30"/>
      <c r="AT93" s="30"/>
      <c r="AU93" s="30"/>
      <c r="AV93" s="30"/>
      <c r="AW93" s="30"/>
      <c r="AX93" s="30"/>
    </row>
    <row r="94" spans="2:50" ht="13.8" x14ac:dyDescent="0.3">
      <c r="B94" s="8"/>
      <c r="C94" s="202" t="s">
        <v>171</v>
      </c>
      <c r="D94" s="8"/>
      <c r="E94" s="180">
        <f>IF(NOT(J91=""),COUNTIF(J91:AW91,"&lt;0"),0)</f>
        <v>0</v>
      </c>
      <c r="F94" s="30"/>
      <c r="G94" s="30"/>
      <c r="H94" s="30"/>
      <c r="I94" s="30"/>
      <c r="J94" s="30"/>
      <c r="K94" s="30"/>
      <c r="L94" s="30"/>
      <c r="M94" s="30"/>
      <c r="N94" s="30"/>
      <c r="O94" s="30"/>
      <c r="P94" s="30"/>
      <c r="Q94" s="30"/>
      <c r="R94" s="3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  <c r="AF94" s="30"/>
      <c r="AG94" s="30"/>
      <c r="AH94" s="30"/>
      <c r="AI94" s="30"/>
      <c r="AJ94" s="30"/>
      <c r="AK94" s="30"/>
      <c r="AL94" s="30"/>
      <c r="AM94" s="30"/>
      <c r="AN94" s="30"/>
      <c r="AO94" s="30"/>
      <c r="AP94" s="30"/>
      <c r="AQ94" s="30"/>
      <c r="AR94" s="30"/>
      <c r="AS94" s="30"/>
      <c r="AT94" s="30"/>
      <c r="AU94" s="30"/>
      <c r="AV94" s="30"/>
      <c r="AW94" s="30"/>
      <c r="AX94" s="30"/>
    </row>
    <row r="95" spans="2:50" x14ac:dyDescent="0.3"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</row>
  </sheetData>
  <sheetProtection password="A578" sheet="1" objects="1" scenarios="1"/>
  <mergeCells count="2">
    <mergeCell ref="C6:I6"/>
    <mergeCell ref="C7:I7"/>
  </mergeCells>
  <conditionalFormatting sqref="E93">
    <cfRule type="cellIs" dxfId="1" priority="2" operator="greaterThan">
      <formula>0</formula>
    </cfRule>
  </conditionalFormatting>
  <conditionalFormatting sqref="E94">
    <cfRule type="cellIs" dxfId="0" priority="1" operator="greaterThan">
      <formula>0</formula>
    </cfRule>
  </conditionalFormatting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L27"/>
  <sheetViews>
    <sheetView zoomScale="136" zoomScaleNormal="136" workbookViewId="0">
      <pane xSplit="2" ySplit="9" topLeftCell="C13" activePane="bottomRight" state="frozen"/>
      <selection pane="topRight" activeCell="C1" sqref="C1"/>
      <selection pane="bottomLeft" activeCell="A10" sqref="A10"/>
      <selection pane="bottomRight" activeCell="K19" sqref="K19"/>
    </sheetView>
  </sheetViews>
  <sheetFormatPr defaultColWidth="8.88671875" defaultRowHeight="11.4" x14ac:dyDescent="0.3"/>
  <cols>
    <col min="1" max="2" width="5.109375" style="10" customWidth="1"/>
    <col min="3" max="3" width="54.33203125" style="10" customWidth="1"/>
    <col min="4" max="4" width="5" style="10" customWidth="1"/>
    <col min="5" max="5" width="8.88671875" style="10" customWidth="1"/>
    <col min="6" max="6" width="4.6640625" style="10" customWidth="1"/>
    <col min="7" max="7" width="17.33203125" style="10" customWidth="1"/>
    <col min="8" max="8" width="4.109375" style="10" customWidth="1"/>
    <col min="9" max="16384" width="8.88671875" style="10"/>
  </cols>
  <sheetData>
    <row r="2" spans="2:12" x14ac:dyDescent="0.3">
      <c r="B2" s="8"/>
      <c r="C2" s="8"/>
      <c r="D2" s="8"/>
      <c r="E2" s="8"/>
      <c r="F2" s="8"/>
      <c r="G2" s="8"/>
      <c r="H2" s="8"/>
    </row>
    <row r="3" spans="2:12" ht="7.2" customHeight="1" thickBot="1" x14ac:dyDescent="0.35">
      <c r="B3" s="45"/>
      <c r="C3" s="45"/>
      <c r="D3" s="45"/>
      <c r="E3" s="45"/>
      <c r="F3" s="45"/>
      <c r="G3" s="8"/>
      <c r="H3" s="8"/>
    </row>
    <row r="4" spans="2:12" ht="13.8" x14ac:dyDescent="0.25">
      <c r="B4" s="45"/>
      <c r="C4" s="151" t="s">
        <v>167</v>
      </c>
      <c r="D4" s="178"/>
      <c r="E4" s="152"/>
      <c r="F4" s="152"/>
      <c r="G4" s="153"/>
      <c r="H4" s="8"/>
    </row>
    <row r="5" spans="2:12" ht="13.8" x14ac:dyDescent="0.25">
      <c r="B5" s="45"/>
      <c r="C5" s="154" t="s">
        <v>149</v>
      </c>
      <c r="D5" s="46"/>
      <c r="E5" s="150"/>
      <c r="F5" s="150"/>
      <c r="G5" s="155"/>
      <c r="H5" s="8"/>
    </row>
    <row r="6" spans="2:12" ht="17.25" customHeight="1" x14ac:dyDescent="0.3">
      <c r="B6" s="45"/>
      <c r="C6" s="230" t="s">
        <v>150</v>
      </c>
      <c r="D6" s="231"/>
      <c r="E6" s="231"/>
      <c r="F6" s="231"/>
      <c r="G6" s="232"/>
      <c r="H6" s="8"/>
    </row>
    <row r="7" spans="2:12" ht="15" customHeight="1" x14ac:dyDescent="0.3">
      <c r="B7" s="45"/>
      <c r="C7" s="230" t="s">
        <v>151</v>
      </c>
      <c r="D7" s="231"/>
      <c r="E7" s="231"/>
      <c r="F7" s="231"/>
      <c r="G7" s="232"/>
      <c r="H7" s="8"/>
    </row>
    <row r="8" spans="2:12" ht="15.75" customHeight="1" thickBot="1" x14ac:dyDescent="0.3">
      <c r="B8" s="8"/>
      <c r="C8" s="156" t="s">
        <v>152</v>
      </c>
      <c r="D8" s="157"/>
      <c r="E8" s="158"/>
      <c r="F8" s="158"/>
      <c r="G8" s="159"/>
      <c r="H8" s="8"/>
    </row>
    <row r="9" spans="2:12" x14ac:dyDescent="0.3">
      <c r="B9" s="8"/>
      <c r="C9" s="8"/>
      <c r="D9" s="8"/>
      <c r="E9" s="8"/>
      <c r="F9" s="8"/>
      <c r="G9" s="8"/>
      <c r="H9" s="8"/>
    </row>
    <row r="10" spans="2:12" ht="13.2" x14ac:dyDescent="0.3">
      <c r="C10" s="15"/>
      <c r="D10" s="15"/>
      <c r="E10" s="15"/>
      <c r="F10" s="15"/>
      <c r="G10" s="15"/>
      <c r="H10" s="15"/>
      <c r="I10" s="15"/>
      <c r="J10" s="15"/>
      <c r="K10" s="15"/>
      <c r="L10" s="15"/>
    </row>
    <row r="11" spans="2:12" ht="13.2" x14ac:dyDescent="0.3">
      <c r="B11" s="181"/>
      <c r="C11" s="183"/>
      <c r="D11" s="183"/>
      <c r="E11" s="183"/>
      <c r="F11" s="183"/>
      <c r="G11" s="183"/>
      <c r="H11" s="181"/>
    </row>
    <row r="12" spans="2:12" ht="15.6" x14ac:dyDescent="0.3">
      <c r="B12" s="181"/>
      <c r="C12" s="184" t="s">
        <v>147</v>
      </c>
      <c r="D12" s="183"/>
      <c r="E12" s="183"/>
      <c r="F12" s="183"/>
      <c r="G12" s="183"/>
      <c r="H12" s="181"/>
    </row>
    <row r="13" spans="2:12" ht="13.8" x14ac:dyDescent="0.25">
      <c r="B13" s="181"/>
      <c r="C13" s="185"/>
      <c r="D13" s="6"/>
      <c r="E13" s="186"/>
      <c r="F13" s="186"/>
      <c r="G13" s="6"/>
      <c r="H13" s="181"/>
    </row>
    <row r="14" spans="2:12" ht="20.100000000000001" customHeight="1" x14ac:dyDescent="0.3">
      <c r="B14" s="181"/>
      <c r="C14" s="187" t="s">
        <v>121</v>
      </c>
      <c r="D14" s="188"/>
      <c r="E14" s="189" t="s">
        <v>124</v>
      </c>
      <c r="F14" s="190"/>
      <c r="G14" s="106" t="str">
        <f>IFERROR('2-Proiectii financiare'!J76+NPV('0-Instructiuni'!$H$14,'2-Proiectii financiare'!K76:AW76),"")</f>
        <v/>
      </c>
      <c r="H14" s="181"/>
      <c r="I14" s="204"/>
    </row>
    <row r="15" spans="2:12" ht="20.100000000000001" customHeight="1" x14ac:dyDescent="0.3">
      <c r="B15" s="181"/>
      <c r="C15" s="187" t="s">
        <v>122</v>
      </c>
      <c r="D15" s="188"/>
      <c r="E15" s="189" t="s">
        <v>124</v>
      </c>
      <c r="F15" s="191"/>
      <c r="G15" s="106" t="str">
        <f>IFERROR('2-Proiectii financiare'!J77+'2-Proiectii financiare'!J78+NPV('0-Instructiuni'!$H$14,'2-Proiectii financiare'!K77:AW78),"")</f>
        <v/>
      </c>
      <c r="H15" s="181"/>
      <c r="I15" s="204"/>
    </row>
    <row r="16" spans="2:12" ht="16.5" customHeight="1" x14ac:dyDescent="0.3">
      <c r="B16" s="181"/>
      <c r="C16" s="192" t="s">
        <v>123</v>
      </c>
      <c r="D16" s="188"/>
      <c r="E16" s="189" t="s">
        <v>124</v>
      </c>
      <c r="F16" s="191"/>
      <c r="G16" s="107" t="str">
        <f>IFERROR(G14-G15,"")</f>
        <v/>
      </c>
      <c r="H16" s="181"/>
    </row>
    <row r="17" spans="2:8" ht="9.75" customHeight="1" x14ac:dyDescent="0.3">
      <c r="B17" s="181"/>
      <c r="C17" s="193"/>
      <c r="D17" s="194"/>
      <c r="E17" s="195"/>
      <c r="F17" s="191"/>
      <c r="G17" s="108"/>
      <c r="H17" s="181"/>
    </row>
    <row r="18" spans="2:8" ht="20.100000000000001" customHeight="1" x14ac:dyDescent="0.3">
      <c r="B18" s="181"/>
      <c r="C18" s="187" t="s">
        <v>126</v>
      </c>
      <c r="D18" s="188"/>
      <c r="E18" s="189" t="s">
        <v>124</v>
      </c>
      <c r="F18" s="191"/>
      <c r="G18" s="106">
        <f>'2-Proiectii financiare'!J84+NPV('0-Instructiuni'!$H$14,'2-Proiectii financiare'!K84:AH84)</f>
        <v>0</v>
      </c>
      <c r="H18" s="181"/>
    </row>
    <row r="19" spans="2:8" ht="9" customHeight="1" x14ac:dyDescent="0.3">
      <c r="B19" s="181"/>
      <c r="C19" s="193"/>
      <c r="D19" s="194"/>
      <c r="E19" s="195"/>
      <c r="F19" s="191"/>
      <c r="G19" s="108"/>
      <c r="H19" s="181"/>
    </row>
    <row r="20" spans="2:8" ht="14.25" customHeight="1" x14ac:dyDescent="0.3">
      <c r="B20" s="181"/>
      <c r="C20" s="192" t="s">
        <v>128</v>
      </c>
      <c r="D20" s="188"/>
      <c r="E20" s="189" t="s">
        <v>127</v>
      </c>
      <c r="F20" s="191"/>
      <c r="G20" s="109" t="str">
        <f>IFERROR(IF(G16&gt;0,(G18-G16)/G18,1),"")</f>
        <v/>
      </c>
      <c r="H20" s="181"/>
    </row>
    <row r="21" spans="2:8" ht="20.100000000000001" customHeight="1" x14ac:dyDescent="0.3">
      <c r="B21" s="181"/>
      <c r="C21" s="196"/>
      <c r="D21" s="188"/>
      <c r="E21" s="190"/>
      <c r="F21" s="191"/>
      <c r="G21" s="110"/>
      <c r="H21" s="181"/>
    </row>
    <row r="22" spans="2:8" ht="17.25" customHeight="1" x14ac:dyDescent="0.3">
      <c r="B22" s="181"/>
      <c r="C22" s="197" t="s">
        <v>143</v>
      </c>
      <c r="D22" s="188"/>
      <c r="E22" s="189" t="s">
        <v>124</v>
      </c>
      <c r="F22" s="191"/>
      <c r="G22" s="7" t="str">
        <f>IFERROR(G20*'1-Buget cerere'!E60,"")</f>
        <v/>
      </c>
      <c r="H22" s="181"/>
    </row>
    <row r="23" spans="2:8" ht="20.100000000000001" customHeight="1" x14ac:dyDescent="0.3">
      <c r="B23" s="181"/>
      <c r="C23" s="196"/>
      <c r="D23" s="188"/>
      <c r="E23" s="190"/>
      <c r="F23" s="191"/>
      <c r="G23" s="110"/>
      <c r="H23" s="181"/>
    </row>
    <row r="24" spans="2:8" ht="13.2" x14ac:dyDescent="0.3">
      <c r="B24" s="181"/>
      <c r="C24" s="183"/>
      <c r="D24" s="183"/>
      <c r="E24" s="183"/>
      <c r="F24" s="183"/>
      <c r="G24" s="183"/>
      <c r="H24" s="181"/>
    </row>
    <row r="25" spans="2:8" ht="2.25" customHeight="1" x14ac:dyDescent="0.3">
      <c r="B25" s="8"/>
      <c r="C25" s="16"/>
      <c r="D25" s="16"/>
      <c r="E25" s="16"/>
      <c r="F25" s="16"/>
      <c r="G25" s="16"/>
      <c r="H25" s="8"/>
    </row>
    <row r="26" spans="2:8" ht="13.2" x14ac:dyDescent="0.3">
      <c r="C26" s="15"/>
      <c r="D26" s="15"/>
      <c r="E26" s="15"/>
      <c r="F26" s="15"/>
      <c r="G26" s="15"/>
    </row>
    <row r="27" spans="2:8" ht="13.2" x14ac:dyDescent="0.3">
      <c r="C27" s="15"/>
      <c r="D27" s="15"/>
      <c r="E27" s="15"/>
      <c r="F27" s="15"/>
      <c r="G27" s="15"/>
    </row>
  </sheetData>
  <sheetProtection password="A578" sheet="1" objects="1" scenarios="1"/>
  <mergeCells count="2">
    <mergeCell ref="C6:G6"/>
    <mergeCell ref="C7:G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0-Instructiuni</vt:lpstr>
      <vt:lpstr>1-Buget cerere</vt:lpstr>
      <vt:lpstr>Foaie1</vt:lpstr>
      <vt:lpstr>2-Proiectii financiare</vt:lpstr>
      <vt:lpstr>3-Calcul profit</vt:lpstr>
      <vt:lpstr>'1-Buget cerere'!Print_Area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 Armasu</dc:creator>
  <cp:lastModifiedBy>Lavinia Hopirtean</cp:lastModifiedBy>
  <dcterms:created xsi:type="dcterms:W3CDTF">2022-07-11T19:00:50Z</dcterms:created>
  <dcterms:modified xsi:type="dcterms:W3CDTF">2023-02-10T15:39:58Z</dcterms:modified>
</cp:coreProperties>
</file>